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7" activeTab="2"/>
  </bookViews>
  <sheets>
    <sheet name="Матеріально_технічна база" sheetId="1" r:id="rId1"/>
    <sheet name="КОРИСТУВАЧІ ВІДВІДУВАННЯ ЗВЕРНЕННЯ ДО БІБЛІОТЕКИ" sheetId="2" r:id="rId2"/>
    <sheet name="ФОРМУВАННЯ І ВИКОРИСТАННЯ БІБЛІОТЕЧНИХ ФОНДІВ" sheetId="3" r:id="rId3"/>
    <sheet name="ЕЛЕКТРОННІ РЕСУРСИ" sheetId="4" r:id="rId4"/>
    <sheet name="Кошти" sheetId="5" r:id="rId5"/>
    <sheet name="Персонал бібліотеки" sheetId="6" r:id="rId6"/>
  </sheets>
  <definedNames/>
  <calcPr fullCalcOnLoad="1"/>
</workbook>
</file>

<file path=xl/sharedStrings.xml><?xml version="1.0" encoding="utf-8"?>
<sst xmlns="http://schemas.openxmlformats.org/spreadsheetml/2006/main" count="405" uniqueCount="198">
  <si>
    <t>I. МАТЕРІАЛЬНО-ТЕХНІЧНА БАЗА</t>
  </si>
  <si>
    <t>Загальна площа приміщень б-ки</t>
  </si>
  <si>
    <t>У т. ч.</t>
  </si>
  <si>
    <t>Кількість пунктів бібліотечного обслуговування (од.)</t>
  </si>
  <si>
    <t xml:space="preserve">Кількість місць </t>
  </si>
  <si>
    <t>Характеристика приміщення бібліотеки</t>
  </si>
  <si>
    <t>Кількість технічних засобів (од.)</t>
  </si>
  <si>
    <t>Засоби зв’язку</t>
  </si>
  <si>
    <t>Кількість транспортних засобів</t>
  </si>
  <si>
    <t>майнова</t>
  </si>
  <si>
    <t>технічна</t>
  </si>
  <si>
    <t>оргтехніка</t>
  </si>
  <si>
    <t>мультимедійне обладнання</t>
  </si>
  <si>
    <t>к-сть телефонних номерів</t>
  </si>
  <si>
    <t xml:space="preserve">кі-сть факсів </t>
  </si>
  <si>
    <t>к-сть електронних</t>
  </si>
  <si>
    <t>кі-сть комп’ютерів, які мають доступ до мережі Інтернету</t>
  </si>
  <si>
    <t>для зберігання фондів</t>
  </si>
  <si>
    <t>для обслуговування користувачів</t>
  </si>
  <si>
    <t>на праві  оперативного управління</t>
  </si>
  <si>
    <t>орендоване</t>
  </si>
  <si>
    <t>Всього бтек</t>
  </si>
  <si>
    <t>потребує капітального ремонту</t>
  </si>
  <si>
    <t>аварійне</t>
  </si>
  <si>
    <t>комп’ютери</t>
  </si>
  <si>
    <t>копіювально-розмножувальна техніка</t>
  </si>
  <si>
    <t>Публічні</t>
  </si>
  <si>
    <t>Запорізька МЦБС</t>
  </si>
  <si>
    <t>Запорізька ДЦБС</t>
  </si>
  <si>
    <t>Бердянська</t>
  </si>
  <si>
    <t>Енергодарська</t>
  </si>
  <si>
    <t>Мелітопольська</t>
  </si>
  <si>
    <t>Токмацька МЦБС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</si>
  <si>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</si>
  <si>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</si>
  <si>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</si>
  <si>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</si>
  <si>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</si>
  <si>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</si>
  <si>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Кам'янка - Дніпровська</t>
  </si>
  <si>
    <t>Куйбишевська</t>
  </si>
  <si>
    <t>Михайлівська</t>
  </si>
  <si>
    <t>Новомиколаївська</t>
  </si>
  <si>
    <t>Оріхівська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</si>
  <si>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</si>
  <si>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</si>
  <si>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</si>
  <si>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</si>
  <si>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</si>
  <si>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</si>
  <si>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 xml:space="preserve">Якимівська </t>
  </si>
  <si>
    <t>Всього по ЦБС</t>
  </si>
  <si>
    <t>ЗОУНБ</t>
  </si>
  <si>
    <t>ОЮБ</t>
  </si>
  <si>
    <t>ОДБ</t>
  </si>
  <si>
    <t>Всього</t>
  </si>
  <si>
    <t xml:space="preserve">УСЬОГО ПО ОБЛ. </t>
  </si>
  <si>
    <t>ІІ. КОРИСТУВАЧІ, ВІДВІДУВАННЯ, ЗВЕРНЕННЯ ДО БІБЛІОТЕКИ</t>
  </si>
  <si>
    <t>К-сть користувачів протягом року</t>
  </si>
  <si>
    <t>К-кість зареєстрованих користувачів за ЄРК</t>
  </si>
  <si>
    <t>К-сть зареєстрованих користувачів за віком</t>
  </si>
  <si>
    <t>К-сть відвідувань б-к протягом року</t>
  </si>
  <si>
    <t xml:space="preserve">У т.ч. </t>
  </si>
  <si>
    <t>К-кість відвідувань масових заходівв</t>
  </si>
  <si>
    <t>до 15 років</t>
  </si>
  <si>
    <t>у т.ч. до 7 років</t>
  </si>
  <si>
    <t>15 -17 років</t>
  </si>
  <si>
    <t>18 -21 рік</t>
  </si>
  <si>
    <t>від 22 проків</t>
  </si>
  <si>
    <t xml:space="preserve">Всього зареєстр. корист. </t>
  </si>
  <si>
    <t>К-кість звернень на веб - сайт</t>
  </si>
  <si>
    <t>ФОРМУВАННЯ І ВИКОРИСТАННЯ БІБЛІОТЕЧНИХ ФОНДІВ</t>
  </si>
  <si>
    <t>Усього документів</t>
  </si>
  <si>
    <t>Надійшло за типами</t>
  </si>
  <si>
    <t xml:space="preserve">Надійшло за мовами </t>
  </si>
  <si>
    <t>Вибуло за типами</t>
  </si>
  <si>
    <t>ВИБУЛО ЗА МОВАМИ</t>
  </si>
  <si>
    <t>РУХ КНИГ</t>
  </si>
  <si>
    <t>РУХ ПЕРІОДИКИ</t>
  </si>
  <si>
    <t>РУХ АУДІО</t>
  </si>
  <si>
    <t>РУХ ЕЛЕКТРОННИХ ВИДАНЬ</t>
  </si>
  <si>
    <t>РУХ УКР.</t>
  </si>
  <si>
    <t>РУХ РОС.</t>
  </si>
  <si>
    <t>НАЦ.Є</t>
  </si>
  <si>
    <t>РУХ ІНОЗ.</t>
  </si>
  <si>
    <t xml:space="preserve">Видано примірників за типами </t>
  </si>
  <si>
    <t>Видано примірників за мовами</t>
  </si>
  <si>
    <t>З них видано дітям за видами</t>
  </si>
  <si>
    <t>З них видано дітям за мовами</t>
  </si>
  <si>
    <t>Було</t>
  </si>
  <si>
    <t xml:space="preserve">Надійшло всього 1 </t>
  </si>
  <si>
    <t>Вибуло всього 1</t>
  </si>
  <si>
    <t>Є всього 1</t>
  </si>
  <si>
    <t>Книги, брошури</t>
  </si>
  <si>
    <t>Періодичні видання</t>
  </si>
  <si>
    <t>Аудіо</t>
  </si>
  <si>
    <t>Електронні</t>
  </si>
  <si>
    <t>Над. за типами всього</t>
  </si>
  <si>
    <t>укр</t>
  </si>
  <si>
    <t>Рос.</t>
  </si>
  <si>
    <t>болг.</t>
  </si>
  <si>
    <t>грец.</t>
  </si>
  <si>
    <t>чес.</t>
  </si>
  <si>
    <t>татарс.</t>
  </si>
  <si>
    <t>Іноз.</t>
  </si>
  <si>
    <t>Над. за мовами всього</t>
  </si>
  <si>
    <t>Книги</t>
  </si>
  <si>
    <t>період.</t>
  </si>
  <si>
    <t>електр.</t>
  </si>
  <si>
    <t>Виб. за типами всього</t>
  </si>
  <si>
    <t>Укр</t>
  </si>
  <si>
    <t>Нац.</t>
  </si>
  <si>
    <t>Нац</t>
  </si>
  <si>
    <t>Виб. за мовами всього</t>
  </si>
  <si>
    <t>Надійшло</t>
  </si>
  <si>
    <t>Вибуло</t>
  </si>
  <si>
    <t>Є</t>
  </si>
  <si>
    <t>татар.</t>
  </si>
  <si>
    <t>Є іноз.</t>
  </si>
  <si>
    <t>Книги, бр.</t>
  </si>
  <si>
    <t>Період.</t>
  </si>
  <si>
    <t>Електрон.</t>
  </si>
  <si>
    <t>Видано всього за типами</t>
  </si>
  <si>
    <t>Рос</t>
  </si>
  <si>
    <t>тат</t>
  </si>
  <si>
    <t>Іноз</t>
  </si>
  <si>
    <t>Електр.</t>
  </si>
  <si>
    <t>рос.</t>
  </si>
  <si>
    <t>грец</t>
  </si>
  <si>
    <t>іноз.</t>
  </si>
  <si>
    <t>всього</t>
  </si>
  <si>
    <t xml:space="preserve">ІV.  ЕЛЕКТРОННІ РЕСУРСИ. </t>
  </si>
  <si>
    <t>ДОВІДКОВО-ІНФОРМАЦІЙНЕ ОБСЛУГОВУВАННЯ. МІЖБІБЛІОТЕЧНИЙ АБОНЕМЕНТ</t>
  </si>
  <si>
    <t>Електронні ресурси</t>
  </si>
  <si>
    <t>Інформаційне обслуговування</t>
  </si>
  <si>
    <t>Міжбібліотечний абонемент</t>
  </si>
  <si>
    <t>обсяг власних електр. б/грн. баз даних  (тис. зап.)</t>
  </si>
  <si>
    <t>з них записів в електр. каталозі</t>
  </si>
  <si>
    <t>Загальна кількість користувачів</t>
  </si>
  <si>
    <t>з них</t>
  </si>
  <si>
    <t>Загальна кількість звернень</t>
  </si>
  <si>
    <t>(усього осіб)</t>
  </si>
  <si>
    <t>індивідуальних</t>
  </si>
  <si>
    <t>Заг. к- ть абонентів</t>
  </si>
  <si>
    <t>з них індивід.</t>
  </si>
  <si>
    <t>кількість користувачів МБА</t>
  </si>
  <si>
    <t>кількість виданих документів іншим бібліотекам</t>
  </si>
  <si>
    <t>к-ть отриманих документів з інших б-тек</t>
  </si>
  <si>
    <t>VI. НАДХОДЖЕННЯ ТА ВИКОРИСТАННЯ КОШТІВ</t>
  </si>
  <si>
    <t>Використання коштів</t>
  </si>
  <si>
    <t>Загальна сума надходжень за рік ( гр..2-7)</t>
  </si>
  <si>
    <t>У т.ч.</t>
  </si>
  <si>
    <t>Використання коштів (тис. грн)</t>
  </si>
  <si>
    <t>З них</t>
  </si>
  <si>
    <t>Залишок коштів спец. Фонду</t>
  </si>
  <si>
    <t>кошти загального фонду</t>
  </si>
  <si>
    <t>кошти спеціального фонду</t>
  </si>
  <si>
    <t>на оплату праці</t>
  </si>
  <si>
    <t>на комплектув. Фонду</t>
  </si>
  <si>
    <t>у т.ч. за рахунок коштів заг. фонду</t>
  </si>
  <si>
    <t>на поточний та капіт.ремонт</t>
  </si>
  <si>
    <t>на придбання основних засобів</t>
  </si>
  <si>
    <t>у т.ч. за рахунок коштів заг. Фонду</t>
  </si>
  <si>
    <t>усього</t>
  </si>
  <si>
    <t xml:space="preserve">                              з них</t>
  </si>
  <si>
    <t>надання платних послуг</t>
  </si>
  <si>
    <t>благодійні, спонсорські внески</t>
  </si>
  <si>
    <t>інші джерела</t>
  </si>
  <si>
    <t>на компле-ктуван-ня фондів</t>
  </si>
  <si>
    <t>на  поточ. і кап. ремонти</t>
  </si>
  <si>
    <t>на придбання осн. засобів</t>
  </si>
  <si>
    <t>Всього заг.фонду</t>
  </si>
  <si>
    <t>Запоріз. МЦБС</t>
  </si>
  <si>
    <t>Запоріз. ДЦБС</t>
  </si>
  <si>
    <t>В - Білозерська</t>
  </si>
  <si>
    <t>К - Дніпровська</t>
  </si>
  <si>
    <t>Новомиколаїв.</t>
  </si>
  <si>
    <t xml:space="preserve">V. ПЕРСОНАЛ БІБЛІОТЕКИ </t>
  </si>
  <si>
    <t>Код рядка</t>
  </si>
  <si>
    <t>Загальна кількість працівників (осіб)</t>
  </si>
  <si>
    <t>К-сть бібл. працівників</t>
  </si>
  <si>
    <t>3 них мають освіту</t>
  </si>
  <si>
    <t>Кількість працівників бібліотек, які мають стаж бібліотечної роботи</t>
  </si>
  <si>
    <t xml:space="preserve">Всього біб. прац. </t>
  </si>
  <si>
    <t>Із загальної кількості працівників бібліотек</t>
  </si>
  <si>
    <r>
      <t>Всього біб. прац</t>
    </r>
    <r>
      <rPr>
        <sz val="10"/>
        <rFont val="Times New Roman"/>
        <family val="1"/>
      </rPr>
      <t>.</t>
    </r>
  </si>
  <si>
    <t xml:space="preserve">повну вищу </t>
  </si>
  <si>
    <t>у т.ч. бібліот.</t>
  </si>
  <si>
    <t>базову вищу</t>
  </si>
  <si>
    <t xml:space="preserve"> (гр. 2) працюють</t>
  </si>
  <si>
    <t>у т.ч. бібл.</t>
  </si>
  <si>
    <t>до 3 років</t>
  </si>
  <si>
    <t>3-9 років</t>
  </si>
  <si>
    <t>10 – 20 років</t>
  </si>
  <si>
    <t>понад 20 років</t>
  </si>
  <si>
    <t>повний робочий день</t>
  </si>
  <si>
    <t>неповний роб. день</t>
  </si>
  <si>
    <t xml:space="preserve">Всього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</si>
</sst>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0.00"/>
    <numFmt numFmtId="168" formatCode="GENERAL"/>
  </numFmts>
  <fonts count="19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48"/>
      <name val="Arial Cyr"/>
      <family val="2"/>
    </font>
    <font>
      <b/>
      <sz val="10"/>
      <name val="Times New Roman CE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4"/>
      <name val="System"/>
      <family val="2"/>
    </font>
    <font>
      <b/>
      <sz val="14"/>
      <name val="System"/>
      <family val="2"/>
    </font>
    <font>
      <sz val="10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textRotation="90" wrapText="1"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wrapText="1"/>
    </xf>
    <xf numFmtId="164" fontId="2" fillId="0" borderId="3" xfId="0" applyFont="1" applyBorder="1" applyAlignment="1">
      <alignment horizontal="center" vertical="top" wrapText="1"/>
    </xf>
    <xf numFmtId="164" fontId="2" fillId="0" borderId="4" xfId="0" applyFont="1" applyBorder="1" applyAlignment="1">
      <alignment textRotation="90" wrapText="1"/>
    </xf>
    <xf numFmtId="164" fontId="2" fillId="0" borderId="4" xfId="0" applyFont="1" applyBorder="1" applyAlignment="1">
      <alignment horizontal="center" wrapText="1"/>
    </xf>
    <xf numFmtId="164" fontId="2" fillId="0" borderId="5" xfId="0" applyFont="1" applyBorder="1" applyAlignment="1">
      <alignment horizontal="center" wrapText="1"/>
    </xf>
    <xf numFmtId="164" fontId="2" fillId="0" borderId="5" xfId="0" applyFont="1" applyBorder="1" applyAlignment="1">
      <alignment horizontal="center" textRotation="90" wrapText="1"/>
    </xf>
    <xf numFmtId="164" fontId="2" fillId="0" borderId="5" xfId="0" applyFont="1" applyBorder="1" applyAlignment="1">
      <alignment vertical="top" textRotation="90" wrapText="1"/>
    </xf>
    <xf numFmtId="164" fontId="2" fillId="2" borderId="1" xfId="0" applyFont="1" applyFill="1" applyBorder="1" applyAlignment="1">
      <alignment horizontal="center" textRotation="90" wrapText="1"/>
    </xf>
    <xf numFmtId="164" fontId="3" fillId="0" borderId="6" xfId="0" applyFont="1" applyFill="1" applyBorder="1" applyAlignment="1">
      <alignment/>
    </xf>
    <xf numFmtId="164" fontId="2" fillId="0" borderId="7" xfId="0" applyFont="1" applyBorder="1" applyAlignment="1">
      <alignment horizontal="center" wrapText="1"/>
    </xf>
    <xf numFmtId="164" fontId="2" fillId="2" borderId="7" xfId="0" applyFont="1" applyFill="1" applyBorder="1" applyAlignment="1">
      <alignment horizontal="center" wrapText="1"/>
    </xf>
    <xf numFmtId="164" fontId="2" fillId="0" borderId="8" xfId="0" applyFont="1" applyBorder="1" applyAlignment="1">
      <alignment horizontal="center" wrapText="1"/>
    </xf>
    <xf numFmtId="164" fontId="3" fillId="3" borderId="3" xfId="0" applyFont="1" applyFill="1" applyBorder="1" applyAlignment="1">
      <alignment/>
    </xf>
    <xf numFmtId="165" fontId="0" fillId="0" borderId="9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4" fillId="2" borderId="9" xfId="0" applyFont="1" applyFill="1" applyBorder="1" applyAlignment="1">
      <alignment/>
    </xf>
    <xf numFmtId="164" fontId="0" fillId="4" borderId="9" xfId="0" applyFont="1" applyFill="1" applyBorder="1" applyAlignment="1">
      <alignment/>
    </xf>
    <xf numFmtId="164" fontId="0" fillId="0" borderId="10" xfId="0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0" fillId="0" borderId="3" xfId="0" applyFont="1" applyBorder="1" applyAlignment="1">
      <alignment/>
    </xf>
    <xf numFmtId="164" fontId="0" fillId="4" borderId="3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4" fillId="2" borderId="3" xfId="0" applyFont="1" applyFill="1" applyBorder="1" applyAlignment="1">
      <alignment/>
    </xf>
    <xf numFmtId="165" fontId="3" fillId="0" borderId="3" xfId="0" applyNumberFormat="1" applyFont="1" applyBorder="1" applyAlignment="1">
      <alignment/>
    </xf>
    <xf numFmtId="164" fontId="3" fillId="0" borderId="3" xfId="0" applyFont="1" applyBorder="1" applyAlignment="1">
      <alignment/>
    </xf>
    <xf numFmtId="164" fontId="3" fillId="2" borderId="3" xfId="0" applyFont="1" applyFill="1" applyBorder="1" applyAlignment="1">
      <alignment/>
    </xf>
    <xf numFmtId="164" fontId="3" fillId="4" borderId="3" xfId="0" applyFont="1" applyFill="1" applyBorder="1" applyAlignment="1">
      <alignment/>
    </xf>
    <xf numFmtId="164" fontId="3" fillId="0" borderId="11" xfId="0" applyFont="1" applyBorder="1" applyAlignment="1">
      <alignment/>
    </xf>
    <xf numFmtId="164" fontId="0" fillId="2" borderId="3" xfId="0" applyFont="1" applyFill="1" applyBorder="1" applyAlignment="1">
      <alignment/>
    </xf>
    <xf numFmtId="166" fontId="0" fillId="0" borderId="3" xfId="0" applyNumberFormat="1" applyFont="1" applyBorder="1" applyAlignment="1">
      <alignment/>
    </xf>
    <xf numFmtId="164" fontId="0" fillId="0" borderId="3" xfId="0" applyFont="1" applyBorder="1" applyAlignment="1">
      <alignment horizontal="right"/>
    </xf>
    <xf numFmtId="165" fontId="0" fillId="0" borderId="3" xfId="0" applyNumberFormat="1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0" fillId="3" borderId="3" xfId="0" applyFont="1" applyFill="1" applyBorder="1" applyAlignment="1">
      <alignment/>
    </xf>
    <xf numFmtId="165" fontId="0" fillId="0" borderId="0" xfId="0" applyNumberFormat="1" applyFont="1" applyAlignment="1">
      <alignment/>
    </xf>
    <xf numFmtId="164" fontId="3" fillId="3" borderId="12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3" borderId="12" xfId="0" applyFont="1" applyFill="1" applyBorder="1" applyAlignment="1">
      <alignment/>
    </xf>
    <xf numFmtId="165" fontId="0" fillId="3" borderId="3" xfId="0" applyNumberFormat="1" applyFont="1" applyFill="1" applyBorder="1" applyAlignment="1">
      <alignment/>
    </xf>
    <xf numFmtId="164" fontId="4" fillId="3" borderId="3" xfId="0" applyFont="1" applyFill="1" applyBorder="1" applyAlignment="1">
      <alignment/>
    </xf>
    <xf numFmtId="164" fontId="4" fillId="3" borderId="11" xfId="0" applyFont="1" applyFill="1" applyBorder="1" applyAlignment="1">
      <alignment/>
    </xf>
    <xf numFmtId="164" fontId="0" fillId="5" borderId="12" xfId="0" applyFont="1" applyFill="1" applyBorder="1" applyAlignment="1">
      <alignment/>
    </xf>
    <xf numFmtId="164" fontId="0" fillId="6" borderId="12" xfId="0" applyFont="1" applyFill="1" applyBorder="1" applyAlignment="1">
      <alignment/>
    </xf>
    <xf numFmtId="165" fontId="0" fillId="6" borderId="3" xfId="0" applyNumberFormat="1" applyFont="1" applyFill="1" applyBorder="1" applyAlignment="1">
      <alignment/>
    </xf>
    <xf numFmtId="166" fontId="0" fillId="6" borderId="3" xfId="0" applyNumberFormat="1" applyFont="1" applyFill="1" applyBorder="1" applyAlignment="1">
      <alignment/>
    </xf>
    <xf numFmtId="164" fontId="4" fillId="6" borderId="3" xfId="0" applyFont="1" applyFill="1" applyBorder="1" applyAlignment="1">
      <alignment/>
    </xf>
    <xf numFmtId="164" fontId="0" fillId="6" borderId="3" xfId="0" applyFont="1" applyFill="1" applyBorder="1" applyAlignment="1">
      <alignment/>
    </xf>
    <xf numFmtId="164" fontId="0" fillId="6" borderId="11" xfId="0" applyFont="1" applyFill="1" applyBorder="1" applyAlignment="1">
      <alignment/>
    </xf>
    <xf numFmtId="164" fontId="0" fillId="7" borderId="12" xfId="0" applyFont="1" applyFill="1" applyBorder="1" applyAlignment="1">
      <alignment/>
    </xf>
    <xf numFmtId="165" fontId="0" fillId="7" borderId="3" xfId="0" applyNumberFormat="1" applyFont="1" applyFill="1" applyBorder="1" applyAlignment="1">
      <alignment/>
    </xf>
    <xf numFmtId="165" fontId="4" fillId="7" borderId="3" xfId="0" applyNumberFormat="1" applyFont="1" applyFill="1" applyBorder="1" applyAlignment="1">
      <alignment/>
    </xf>
    <xf numFmtId="165" fontId="4" fillId="7" borderId="11" xfId="0" applyNumberFormat="1" applyFont="1" applyFill="1" applyBorder="1" applyAlignment="1">
      <alignment/>
    </xf>
    <xf numFmtId="164" fontId="2" fillId="0" borderId="13" xfId="0" applyFont="1" applyBorder="1" applyAlignment="1">
      <alignment textRotation="90" wrapText="1"/>
    </xf>
    <xf numFmtId="164" fontId="5" fillId="0" borderId="14" xfId="0" applyFont="1" applyBorder="1" applyAlignment="1">
      <alignment textRotation="90"/>
    </xf>
    <xf numFmtId="164" fontId="0" fillId="0" borderId="14" xfId="0" applyFont="1" applyBorder="1" applyAlignment="1">
      <alignment horizontal="center" vertical="center"/>
    </xf>
    <xf numFmtId="164" fontId="0" fillId="0" borderId="15" xfId="0" applyBorder="1" applyAlignment="1">
      <alignment/>
    </xf>
    <xf numFmtId="164" fontId="6" fillId="0" borderId="14" xfId="0" applyFont="1" applyBorder="1" applyAlignment="1">
      <alignment textRotation="90"/>
    </xf>
    <xf numFmtId="164" fontId="0" fillId="0" borderId="14" xfId="0" applyFont="1" applyBorder="1" applyAlignment="1">
      <alignment/>
    </xf>
    <xf numFmtId="164" fontId="0" fillId="0" borderId="16" xfId="0" applyFont="1" applyBorder="1" applyAlignment="1">
      <alignment textRotation="90"/>
    </xf>
    <xf numFmtId="164" fontId="0" fillId="0" borderId="3" xfId="0" applyBorder="1" applyAlignment="1">
      <alignment/>
    </xf>
    <xf numFmtId="164" fontId="0" fillId="0" borderId="17" xfId="0" applyBorder="1" applyAlignment="1">
      <alignment/>
    </xf>
    <xf numFmtId="164" fontId="0" fillId="0" borderId="3" xfId="0" applyFont="1" applyBorder="1" applyAlignment="1">
      <alignment textRotation="90"/>
    </xf>
    <xf numFmtId="164" fontId="0" fillId="0" borderId="9" xfId="0" applyFont="1" applyBorder="1" applyAlignment="1">
      <alignment textRotation="90"/>
    </xf>
    <xf numFmtId="164" fontId="0" fillId="0" borderId="3" xfId="0" applyFill="1" applyBorder="1" applyAlignment="1">
      <alignment/>
    </xf>
    <xf numFmtId="164" fontId="0" fillId="8" borderId="3" xfId="0" applyFill="1" applyBorder="1" applyAlignment="1">
      <alignment/>
    </xf>
    <xf numFmtId="164" fontId="0" fillId="9" borderId="3" xfId="0" applyFill="1" applyBorder="1" applyAlignment="1">
      <alignment/>
    </xf>
    <xf numFmtId="164" fontId="0" fillId="0" borderId="18" xfId="0" applyBorder="1" applyAlignment="1">
      <alignment/>
    </xf>
    <xf numFmtId="166" fontId="0" fillId="0" borderId="3" xfId="0" applyNumberFormat="1" applyFill="1" applyBorder="1" applyAlignment="1">
      <alignment/>
    </xf>
    <xf numFmtId="166" fontId="0" fillId="8" borderId="3" xfId="0" applyNumberFormat="1" applyFill="1" applyBorder="1" applyAlignment="1">
      <alignment/>
    </xf>
    <xf numFmtId="166" fontId="0" fillId="0" borderId="3" xfId="0" applyNumberFormat="1" applyBorder="1" applyAlignment="1">
      <alignment/>
    </xf>
    <xf numFmtId="166" fontId="0" fillId="9" borderId="3" xfId="0" applyNumberFormat="1" applyFill="1" applyBorder="1" applyAlignment="1">
      <alignment/>
    </xf>
    <xf numFmtId="167" fontId="0" fillId="9" borderId="3" xfId="0" applyNumberFormat="1" applyFill="1" applyBorder="1" applyAlignment="1">
      <alignment/>
    </xf>
    <xf numFmtId="166" fontId="0" fillId="0" borderId="18" xfId="0" applyNumberFormat="1" applyBorder="1" applyAlignment="1">
      <alignment/>
    </xf>
    <xf numFmtId="167" fontId="0" fillId="0" borderId="3" xfId="0" applyNumberFormat="1" applyBorder="1" applyAlignment="1">
      <alignment/>
    </xf>
    <xf numFmtId="164" fontId="0" fillId="0" borderId="0" xfId="0" applyBorder="1" applyAlignment="1">
      <alignment/>
    </xf>
    <xf numFmtId="166" fontId="0" fillId="3" borderId="3" xfId="0" applyNumberFormat="1" applyFill="1" applyBorder="1" applyAlignment="1">
      <alignment/>
    </xf>
    <xf numFmtId="166" fontId="0" fillId="3" borderId="18" xfId="0" applyNumberFormat="1" applyFill="1" applyBorder="1" applyAlignment="1">
      <alignment/>
    </xf>
    <xf numFmtId="164" fontId="0" fillId="6" borderId="19" xfId="0" applyFont="1" applyFill="1" applyBorder="1" applyAlignment="1">
      <alignment/>
    </xf>
    <xf numFmtId="166" fontId="0" fillId="6" borderId="3" xfId="0" applyNumberFormat="1" applyFill="1" applyBorder="1" applyAlignment="1">
      <alignment/>
    </xf>
    <xf numFmtId="166" fontId="0" fillId="6" borderId="18" xfId="0" applyNumberFormat="1" applyFill="1" applyBorder="1" applyAlignment="1">
      <alignment/>
    </xf>
    <xf numFmtId="166" fontId="0" fillId="7" borderId="20" xfId="0" applyNumberFormat="1" applyFill="1" applyBorder="1" applyAlignment="1">
      <alignment/>
    </xf>
    <xf numFmtId="166" fontId="0" fillId="7" borderId="3" xfId="0" applyNumberFormat="1" applyFill="1" applyBorder="1" applyAlignment="1">
      <alignment/>
    </xf>
    <xf numFmtId="166" fontId="0" fillId="7" borderId="18" xfId="0" applyNumberFormat="1" applyFill="1" applyBorder="1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7" fillId="0" borderId="21" xfId="0" applyFont="1" applyBorder="1" applyAlignment="1">
      <alignment horizontal="center" wrapText="1"/>
    </xf>
    <xf numFmtId="164" fontId="2" fillId="10" borderId="3" xfId="0" applyFont="1" applyFill="1" applyBorder="1" applyAlignment="1">
      <alignment horizontal="center" vertical="center" wrapText="1"/>
    </xf>
    <xf numFmtId="164" fontId="0" fillId="10" borderId="3" xfId="0" applyFill="1" applyBorder="1" applyAlignment="1">
      <alignment horizontal="center" vertical="center"/>
    </xf>
    <xf numFmtId="164" fontId="6" fillId="11" borderId="3" xfId="0" applyFont="1" applyFill="1" applyBorder="1" applyAlignment="1">
      <alignment horizontal="center" vertical="center"/>
    </xf>
    <xf numFmtId="164" fontId="6" fillId="12" borderId="3" xfId="0" applyFont="1" applyFill="1" applyBorder="1" applyAlignment="1">
      <alignment horizontal="center" vertical="center"/>
    </xf>
    <xf numFmtId="164" fontId="6" fillId="8" borderId="11" xfId="0" applyFont="1" applyFill="1" applyBorder="1" applyAlignment="1">
      <alignment horizontal="center" vertical="center"/>
    </xf>
    <xf numFmtId="164" fontId="6" fillId="2" borderId="12" xfId="0" applyFont="1" applyFill="1" applyBorder="1" applyAlignment="1">
      <alignment horizontal="center" vertical="center"/>
    </xf>
    <xf numFmtId="164" fontId="6" fillId="5" borderId="3" xfId="0" applyFont="1" applyFill="1" applyBorder="1" applyAlignment="1">
      <alignment horizontal="center" vertical="center"/>
    </xf>
    <xf numFmtId="164" fontId="6" fillId="10" borderId="3" xfId="0" applyFont="1" applyFill="1" applyBorder="1" applyAlignment="1">
      <alignment horizontal="center" vertical="center"/>
    </xf>
    <xf numFmtId="164" fontId="6" fillId="13" borderId="22" xfId="0" applyFont="1" applyFill="1" applyBorder="1" applyAlignment="1">
      <alignment horizontal="center" vertical="center"/>
    </xf>
    <xf numFmtId="164" fontId="6" fillId="14" borderId="22" xfId="0" applyFont="1" applyFill="1" applyBorder="1" applyAlignment="1">
      <alignment horizontal="center" vertical="center"/>
    </xf>
    <xf numFmtId="164" fontId="6" fillId="15" borderId="12" xfId="0" applyFont="1" applyFill="1" applyBorder="1" applyAlignment="1">
      <alignment horizontal="center" vertical="center"/>
    </xf>
    <xf numFmtId="164" fontId="6" fillId="16" borderId="11" xfId="0" applyFont="1" applyFill="1" applyBorder="1" applyAlignment="1">
      <alignment horizontal="center" vertical="center"/>
    </xf>
    <xf numFmtId="164" fontId="6" fillId="17" borderId="12" xfId="0" applyFont="1" applyFill="1" applyBorder="1" applyAlignment="1">
      <alignment horizontal="center" vertical="center"/>
    </xf>
    <xf numFmtId="164" fontId="6" fillId="18" borderId="23" xfId="0" applyFont="1" applyFill="1" applyBorder="1" applyAlignment="1">
      <alignment horizontal="center" vertical="center"/>
    </xf>
    <xf numFmtId="164" fontId="6" fillId="9" borderId="24" xfId="0" applyFont="1" applyFill="1" applyBorder="1" applyAlignment="1">
      <alignment horizontal="center" vertical="center"/>
    </xf>
    <xf numFmtId="164" fontId="0" fillId="0" borderId="21" xfId="0" applyBorder="1" applyAlignment="1">
      <alignment horizontal="center" wrapText="1"/>
    </xf>
    <xf numFmtId="164" fontId="8" fillId="0" borderId="3" xfId="0" applyFont="1" applyBorder="1" applyAlignment="1">
      <alignment wrapText="1"/>
    </xf>
    <xf numFmtId="164" fontId="0" fillId="0" borderId="3" xfId="0" applyBorder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0" fillId="16" borderId="3" xfId="0" applyFill="1" applyBorder="1" applyAlignment="1">
      <alignment/>
    </xf>
    <xf numFmtId="164" fontId="0" fillId="0" borderId="11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8" fillId="10" borderId="3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10" borderId="3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textRotation="90"/>
    </xf>
    <xf numFmtId="164" fontId="0" fillId="11" borderId="3" xfId="0" applyFont="1" applyFill="1" applyBorder="1" applyAlignment="1">
      <alignment textRotation="90"/>
    </xf>
    <xf numFmtId="164" fontId="0" fillId="0" borderId="3" xfId="0" applyFont="1" applyFill="1" applyBorder="1" applyAlignment="1">
      <alignment vertical="center" textRotation="90"/>
    </xf>
    <xf numFmtId="164" fontId="0" fillId="0" borderId="11" xfId="0" applyFont="1" applyBorder="1" applyAlignment="1">
      <alignment horizontal="center" vertical="center" textRotation="90"/>
    </xf>
    <xf numFmtId="164" fontId="0" fillId="12" borderId="11" xfId="0" applyFont="1" applyFill="1" applyBorder="1" applyAlignment="1">
      <alignment horizontal="center" vertical="center" textRotation="90"/>
    </xf>
    <xf numFmtId="164" fontId="0" fillId="0" borderId="3" xfId="0" applyFont="1" applyFill="1" applyBorder="1" applyAlignment="1">
      <alignment horizontal="center" vertical="center"/>
    </xf>
    <xf numFmtId="164" fontId="0" fillId="8" borderId="3" xfId="0" applyFont="1" applyFill="1" applyBorder="1" applyAlignment="1">
      <alignment horizontal="center" vertical="center" textRotation="90"/>
    </xf>
    <xf numFmtId="164" fontId="0" fillId="2" borderId="11" xfId="0" applyFont="1" applyFill="1" applyBorder="1" applyAlignment="1">
      <alignment horizontal="center" vertical="center" textRotation="90"/>
    </xf>
    <xf numFmtId="164" fontId="0" fillId="11" borderId="3" xfId="0" applyFont="1" applyFill="1" applyBorder="1" applyAlignment="1">
      <alignment horizontal="center" vertical="center"/>
    </xf>
    <xf numFmtId="164" fontId="0" fillId="5" borderId="3" xfId="0" applyFont="1" applyFill="1" applyBorder="1" applyAlignment="1">
      <alignment horizontal="center" vertical="center"/>
    </xf>
    <xf numFmtId="164" fontId="0" fillId="12" borderId="3" xfId="0" applyFont="1" applyFill="1" applyBorder="1" applyAlignment="1">
      <alignment horizontal="center" vertical="center"/>
    </xf>
    <xf numFmtId="164" fontId="0" fillId="8" borderId="3" xfId="0" applyFont="1" applyFill="1" applyBorder="1" applyAlignment="1">
      <alignment horizontal="center" vertical="center"/>
    </xf>
    <xf numFmtId="164" fontId="0" fillId="13" borderId="3" xfId="0" applyFont="1" applyFill="1" applyBorder="1" applyAlignment="1">
      <alignment horizontal="center" vertical="center"/>
    </xf>
    <xf numFmtId="164" fontId="0" fillId="15" borderId="0" xfId="0" applyFont="1" applyFill="1" applyAlignment="1">
      <alignment horizontal="center" vertical="center"/>
    </xf>
    <xf numFmtId="164" fontId="0" fillId="16" borderId="11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/>
    </xf>
    <xf numFmtId="164" fontId="0" fillId="17" borderId="11" xfId="0" applyFont="1" applyFill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0" fillId="18" borderId="11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Fill="1" applyBorder="1" applyAlignment="1">
      <alignment vertical="center"/>
    </xf>
    <xf numFmtId="164" fontId="0" fillId="9" borderId="0" xfId="0" applyFont="1" applyFill="1" applyAlignment="1">
      <alignment vertical="center"/>
    </xf>
    <xf numFmtId="164" fontId="8" fillId="10" borderId="12" xfId="0" applyFont="1" applyFill="1" applyBorder="1" applyAlignment="1">
      <alignment wrapText="1"/>
    </xf>
    <xf numFmtId="165" fontId="0" fillId="0" borderId="3" xfId="0" applyNumberFormat="1" applyBorder="1" applyAlignment="1">
      <alignment/>
    </xf>
    <xf numFmtId="164" fontId="0" fillId="10" borderId="3" xfId="0" applyFill="1" applyBorder="1" applyAlignment="1">
      <alignment horizontal="center"/>
    </xf>
    <xf numFmtId="164" fontId="0" fillId="11" borderId="3" xfId="0" applyFill="1" applyBorder="1" applyAlignment="1">
      <alignment/>
    </xf>
    <xf numFmtId="164" fontId="0" fillId="12" borderId="3" xfId="0" applyFill="1" applyBorder="1" applyAlignment="1">
      <alignment/>
    </xf>
    <xf numFmtId="164" fontId="0" fillId="12" borderId="11" xfId="0" applyFill="1" applyBorder="1" applyAlignment="1">
      <alignment horizontal="center" vertical="center"/>
    </xf>
    <xf numFmtId="164" fontId="0" fillId="8" borderId="11" xfId="0" applyFill="1" applyBorder="1" applyAlignment="1">
      <alignment horizontal="center" vertical="center"/>
    </xf>
    <xf numFmtId="164" fontId="0" fillId="2" borderId="22" xfId="0" applyFill="1" applyBorder="1" applyAlignment="1">
      <alignment horizontal="center" vertical="center"/>
    </xf>
    <xf numFmtId="164" fontId="0" fillId="2" borderId="3" xfId="0" applyFill="1" applyBorder="1" applyAlignment="1">
      <alignment horizontal="center" vertical="center"/>
    </xf>
    <xf numFmtId="164" fontId="0" fillId="2" borderId="11" xfId="0" applyFill="1" applyBorder="1" applyAlignment="1">
      <alignment horizontal="center" vertical="center"/>
    </xf>
    <xf numFmtId="164" fontId="0" fillId="11" borderId="11" xfId="0" applyFill="1" applyBorder="1" applyAlignment="1">
      <alignment horizontal="center" vertical="center"/>
    </xf>
    <xf numFmtId="164" fontId="0" fillId="5" borderId="3" xfId="0" applyFill="1" applyBorder="1" applyAlignment="1">
      <alignment/>
    </xf>
    <xf numFmtId="164" fontId="0" fillId="13" borderId="3" xfId="0" applyFill="1" applyBorder="1" applyAlignment="1">
      <alignment/>
    </xf>
    <xf numFmtId="164" fontId="0" fillId="15" borderId="3" xfId="0" applyFill="1" applyBorder="1" applyAlignment="1">
      <alignment/>
    </xf>
    <xf numFmtId="164" fontId="0" fillId="16" borderId="3" xfId="0" applyFill="1" applyBorder="1" applyAlignment="1">
      <alignment horizontal="center" vertical="center"/>
    </xf>
    <xf numFmtId="164" fontId="0" fillId="16" borderId="11" xfId="0" applyFill="1" applyBorder="1" applyAlignment="1">
      <alignment horizontal="center" vertical="center"/>
    </xf>
    <xf numFmtId="164" fontId="0" fillId="0" borderId="3" xfId="0" applyBorder="1" applyAlignment="1">
      <alignment wrapText="1"/>
    </xf>
    <xf numFmtId="164" fontId="0" fillId="17" borderId="3" xfId="0" applyFill="1" applyBorder="1" applyAlignment="1">
      <alignment/>
    </xf>
    <xf numFmtId="164" fontId="0" fillId="18" borderId="11" xfId="0" applyFill="1" applyBorder="1" applyAlignment="1">
      <alignment/>
    </xf>
    <xf numFmtId="164" fontId="0" fillId="18" borderId="3" xfId="0" applyFill="1" applyBorder="1" applyAlignment="1">
      <alignment/>
    </xf>
    <xf numFmtId="164" fontId="0" fillId="10" borderId="3" xfId="0" applyFill="1" applyBorder="1" applyAlignment="1">
      <alignment/>
    </xf>
    <xf numFmtId="167" fontId="0" fillId="10" borderId="3" xfId="0" applyNumberFormat="1" applyFill="1" applyBorder="1" applyAlignment="1">
      <alignment/>
    </xf>
    <xf numFmtId="167" fontId="0" fillId="0" borderId="3" xfId="0" applyNumberFormat="1" applyBorder="1" applyAlignment="1">
      <alignment horizontal="center" vertical="center"/>
    </xf>
    <xf numFmtId="167" fontId="0" fillId="12" borderId="3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167" fontId="0" fillId="8" borderId="11" xfId="0" applyNumberFormat="1" applyFill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7" fontId="3" fillId="2" borderId="12" xfId="0" applyNumberFormat="1" applyFont="1" applyFill="1" applyBorder="1" applyAlignment="1">
      <alignment/>
    </xf>
    <xf numFmtId="167" fontId="0" fillId="11" borderId="3" xfId="0" applyNumberFormat="1" applyFont="1" applyFill="1" applyBorder="1" applyAlignment="1">
      <alignment/>
    </xf>
    <xf numFmtId="167" fontId="3" fillId="0" borderId="3" xfId="0" applyNumberFormat="1" applyFont="1" applyFill="1" applyBorder="1" applyAlignment="1">
      <alignment/>
    </xf>
    <xf numFmtId="167" fontId="0" fillId="11" borderId="3" xfId="0" applyNumberFormat="1" applyFill="1" applyBorder="1" applyAlignment="1">
      <alignment/>
    </xf>
    <xf numFmtId="167" fontId="0" fillId="10" borderId="3" xfId="0" applyNumberFormat="1" applyFill="1" applyBorder="1" applyAlignment="1">
      <alignment horizontal="center" vertical="center"/>
    </xf>
    <xf numFmtId="167" fontId="0" fillId="8" borderId="3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/>
    </xf>
    <xf numFmtId="167" fontId="0" fillId="15" borderId="3" xfId="0" applyNumberFormat="1" applyFill="1" applyBorder="1" applyAlignment="1">
      <alignment horizontal="center" vertical="center"/>
    </xf>
    <xf numFmtId="167" fontId="0" fillId="16" borderId="11" xfId="0" applyNumberFormat="1" applyFill="1" applyBorder="1" applyAlignment="1">
      <alignment horizontal="center" vertical="center"/>
    </xf>
    <xf numFmtId="167" fontId="0" fillId="0" borderId="11" xfId="0" applyNumberFormat="1" applyFill="1" applyBorder="1" applyAlignment="1">
      <alignment horizontal="center" vertical="center"/>
    </xf>
    <xf numFmtId="167" fontId="0" fillId="16" borderId="3" xfId="0" applyNumberFormat="1" applyFill="1" applyBorder="1" applyAlignment="1">
      <alignment horizontal="center" vertical="center"/>
    </xf>
    <xf numFmtId="164" fontId="0" fillId="0" borderId="11" xfId="0" applyFill="1" applyBorder="1" applyAlignment="1">
      <alignment/>
    </xf>
    <xf numFmtId="167" fontId="0" fillId="17" borderId="3" xfId="0" applyNumberFormat="1" applyFill="1" applyBorder="1" applyAlignment="1">
      <alignment/>
    </xf>
    <xf numFmtId="167" fontId="0" fillId="13" borderId="3" xfId="0" applyNumberFormat="1" applyFill="1" applyBorder="1" applyAlignment="1">
      <alignment/>
    </xf>
    <xf numFmtId="167" fontId="0" fillId="18" borderId="11" xfId="0" applyNumberFormat="1" applyFill="1" applyBorder="1" applyAlignment="1">
      <alignment/>
    </xf>
    <xf numFmtId="164" fontId="0" fillId="10" borderId="12" xfId="0" applyFill="1" applyBorder="1" applyAlignment="1">
      <alignment/>
    </xf>
    <xf numFmtId="167" fontId="0" fillId="5" borderId="3" xfId="0" applyNumberFormat="1" applyFill="1" applyBorder="1" applyAlignment="1">
      <alignment/>
    </xf>
    <xf numFmtId="167" fontId="0" fillId="10" borderId="12" xfId="0" applyNumberFormat="1" applyFill="1" applyBorder="1" applyAlignment="1">
      <alignment/>
    </xf>
    <xf numFmtId="167" fontId="0" fillId="0" borderId="9" xfId="0" applyNumberForma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9" fillId="0" borderId="3" xfId="0" applyFont="1" applyFill="1" applyBorder="1" applyAlignment="1">
      <alignment horizontal="center" vertical="center"/>
    </xf>
    <xf numFmtId="164" fontId="9" fillId="0" borderId="3" xfId="0" applyFon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0" borderId="12" xfId="0" applyNumberFormat="1" applyFill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4" fontId="3" fillId="0" borderId="12" xfId="0" applyFont="1" applyFill="1" applyBorder="1" applyAlignment="1">
      <alignment/>
    </xf>
    <xf numFmtId="164" fontId="3" fillId="13" borderId="3" xfId="0" applyFont="1" applyFill="1" applyBorder="1" applyAlignment="1">
      <alignment/>
    </xf>
    <xf numFmtId="164" fontId="0" fillId="3" borderId="12" xfId="0" applyFill="1" applyBorder="1" applyAlignment="1">
      <alignment/>
    </xf>
    <xf numFmtId="167" fontId="0" fillId="3" borderId="3" xfId="0" applyNumberFormat="1" applyFill="1" applyBorder="1" applyAlignment="1">
      <alignment/>
    </xf>
    <xf numFmtId="164" fontId="0" fillId="3" borderId="3" xfId="0" applyFill="1" applyBorder="1" applyAlignment="1">
      <alignment/>
    </xf>
    <xf numFmtId="167" fontId="0" fillId="7" borderId="3" xfId="0" applyNumberFormat="1" applyFill="1" applyBorder="1" applyAlignment="1">
      <alignment/>
    </xf>
    <xf numFmtId="167" fontId="0" fillId="7" borderId="3" xfId="0" applyNumberFormat="1" applyFill="1" applyBorder="1" applyAlignment="1">
      <alignment horizontal="center" vertical="center"/>
    </xf>
    <xf numFmtId="167" fontId="0" fillId="7" borderId="11" xfId="0" applyNumberFormat="1" applyFill="1" applyBorder="1" applyAlignment="1">
      <alignment horizontal="center" vertical="center"/>
    </xf>
    <xf numFmtId="167" fontId="0" fillId="3" borderId="12" xfId="0" applyNumberFormat="1" applyFill="1" applyBorder="1" applyAlignment="1">
      <alignment/>
    </xf>
    <xf numFmtId="167" fontId="3" fillId="7" borderId="12" xfId="0" applyNumberFormat="1" applyFont="1" applyFill="1" applyBorder="1" applyAlignment="1">
      <alignment/>
    </xf>
    <xf numFmtId="167" fontId="0" fillId="3" borderId="3" xfId="0" applyNumberFormat="1" applyFont="1" applyFill="1" applyBorder="1" applyAlignment="1">
      <alignment horizontal="center" vertical="center"/>
    </xf>
    <xf numFmtId="167" fontId="3" fillId="3" borderId="3" xfId="0" applyNumberFormat="1" applyFont="1" applyFill="1" applyBorder="1" applyAlignment="1">
      <alignment/>
    </xf>
    <xf numFmtId="164" fontId="0" fillId="3" borderId="3" xfId="0" applyFill="1" applyBorder="1" applyAlignment="1">
      <alignment horizontal="center" vertical="center"/>
    </xf>
    <xf numFmtId="164" fontId="0" fillId="7" borderId="3" xfId="0" applyFill="1" applyBorder="1" applyAlignment="1">
      <alignment/>
    </xf>
    <xf numFmtId="167" fontId="0" fillId="3" borderId="3" xfId="0" applyNumberFormat="1" applyFill="1" applyBorder="1" applyAlignment="1">
      <alignment horizontal="center" vertical="center"/>
    </xf>
    <xf numFmtId="167" fontId="0" fillId="9" borderId="11" xfId="0" applyNumberFormat="1" applyFill="1" applyBorder="1" applyAlignment="1">
      <alignment horizontal="center" vertical="center"/>
    </xf>
    <xf numFmtId="164" fontId="0" fillId="16" borderId="11" xfId="0" applyFont="1" applyFill="1" applyBorder="1" applyAlignment="1">
      <alignment horizontal="center" vertical="center"/>
    </xf>
    <xf numFmtId="164" fontId="0" fillId="0" borderId="6" xfId="0" applyFill="1" applyBorder="1" applyAlignment="1">
      <alignment/>
    </xf>
    <xf numFmtId="164" fontId="0" fillId="0" borderId="6" xfId="0" applyBorder="1" applyAlignment="1">
      <alignment/>
    </xf>
    <xf numFmtId="166" fontId="0" fillId="0" borderId="11" xfId="0" applyNumberFormat="1" applyFill="1" applyBorder="1" applyAlignment="1">
      <alignment/>
    </xf>
    <xf numFmtId="167" fontId="0" fillId="0" borderId="3" xfId="0" applyNumberFormat="1" applyFont="1" applyBorder="1" applyAlignment="1">
      <alignment horizontal="center" vertical="center"/>
    </xf>
    <xf numFmtId="167" fontId="0" fillId="6" borderId="12" xfId="0" applyNumberFormat="1" applyFill="1" applyBorder="1" applyAlignment="1">
      <alignment/>
    </xf>
    <xf numFmtId="164" fontId="0" fillId="6" borderId="3" xfId="0" applyFill="1" applyBorder="1" applyAlignment="1">
      <alignment/>
    </xf>
    <xf numFmtId="167" fontId="0" fillId="6" borderId="3" xfId="0" applyNumberFormat="1" applyFill="1" applyBorder="1" applyAlignment="1">
      <alignment horizontal="center" vertical="center"/>
    </xf>
    <xf numFmtId="167" fontId="0" fillId="6" borderId="3" xfId="0" applyNumberFormat="1" applyFill="1" applyBorder="1" applyAlignment="1">
      <alignment/>
    </xf>
    <xf numFmtId="167" fontId="0" fillId="6" borderId="12" xfId="0" applyNumberFormat="1" applyFill="1" applyBorder="1" applyAlignment="1">
      <alignment horizontal="center" vertical="center"/>
    </xf>
    <xf numFmtId="167" fontId="3" fillId="6" borderId="12" xfId="0" applyNumberFormat="1" applyFont="1" applyFill="1" applyBorder="1" applyAlignment="1">
      <alignment/>
    </xf>
    <xf numFmtId="167" fontId="3" fillId="6" borderId="3" xfId="0" applyNumberFormat="1" applyFont="1" applyFill="1" applyBorder="1" applyAlignment="1">
      <alignment/>
    </xf>
    <xf numFmtId="164" fontId="0" fillId="6" borderId="3" xfId="0" applyFill="1" applyBorder="1" applyAlignment="1">
      <alignment horizontal="center" vertical="center"/>
    </xf>
    <xf numFmtId="164" fontId="0" fillId="6" borderId="0" xfId="0" applyFill="1" applyAlignment="1">
      <alignment horizontal="center" vertical="center"/>
    </xf>
    <xf numFmtId="164" fontId="0" fillId="6" borderId="11" xfId="0" applyFont="1" applyFill="1" applyBorder="1" applyAlignment="1">
      <alignment horizontal="center" vertical="center"/>
    </xf>
    <xf numFmtId="167" fontId="0" fillId="6" borderId="11" xfId="0" applyNumberFormat="1" applyFill="1" applyBorder="1" applyAlignment="1">
      <alignment horizontal="center" vertical="center"/>
    </xf>
    <xf numFmtId="164" fontId="0" fillId="6" borderId="9" xfId="0" applyFill="1" applyBorder="1" applyAlignment="1">
      <alignment/>
    </xf>
    <xf numFmtId="164" fontId="0" fillId="7" borderId="1" xfId="0" applyFill="1" applyBorder="1" applyAlignment="1">
      <alignment/>
    </xf>
    <xf numFmtId="167" fontId="0" fillId="7" borderId="1" xfId="0" applyNumberFormat="1" applyFill="1" applyBorder="1" applyAlignment="1">
      <alignment/>
    </xf>
    <xf numFmtId="167" fontId="0" fillId="4" borderId="1" xfId="0" applyNumberFormat="1" applyFill="1" applyBorder="1" applyAlignment="1">
      <alignment/>
    </xf>
    <xf numFmtId="167" fontId="0" fillId="4" borderId="3" xfId="0" applyNumberFormat="1" applyFill="1" applyBorder="1" applyAlignment="1">
      <alignment horizontal="center" vertical="center"/>
    </xf>
    <xf numFmtId="167" fontId="0" fillId="7" borderId="25" xfId="0" applyNumberFormat="1" applyFill="1" applyBorder="1" applyAlignment="1">
      <alignment/>
    </xf>
    <xf numFmtId="167" fontId="0" fillId="4" borderId="25" xfId="0" applyNumberFormat="1" applyFill="1" applyBorder="1" applyAlignment="1">
      <alignment/>
    </xf>
    <xf numFmtId="164" fontId="0" fillId="4" borderId="1" xfId="0" applyFill="1" applyBorder="1" applyAlignment="1">
      <alignment/>
    </xf>
    <xf numFmtId="167" fontId="0" fillId="7" borderId="1" xfId="0" applyNumberFormat="1" applyFill="1" applyBorder="1" applyAlignment="1">
      <alignment horizontal="center" vertical="center"/>
    </xf>
    <xf numFmtId="167" fontId="0" fillId="9" borderId="1" xfId="0" applyNumberFormat="1" applyFill="1" applyBorder="1" applyAlignment="1">
      <alignment/>
    </xf>
    <xf numFmtId="164" fontId="0" fillId="9" borderId="1" xfId="0" applyFill="1" applyBorder="1" applyAlignment="1">
      <alignment/>
    </xf>
    <xf numFmtId="164" fontId="2" fillId="0" borderId="8" xfId="0" applyFont="1" applyBorder="1" applyAlignment="1">
      <alignment horizontal="center"/>
    </xf>
    <xf numFmtId="164" fontId="8" fillId="0" borderId="26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8" fillId="0" borderId="2" xfId="0" applyFont="1" applyBorder="1" applyAlignment="1">
      <alignment horizontal="center" wrapText="1"/>
    </xf>
    <xf numFmtId="164" fontId="8" fillId="0" borderId="5" xfId="0" applyFont="1" applyBorder="1" applyAlignment="1">
      <alignment horizontal="center" textRotation="90" wrapText="1"/>
    </xf>
    <xf numFmtId="164" fontId="8" fillId="0" borderId="1" xfId="0" applyFont="1" applyBorder="1" applyAlignment="1">
      <alignment horizontal="center" textRotation="90" wrapText="1"/>
    </xf>
    <xf numFmtId="164" fontId="8" fillId="0" borderId="24" xfId="0" applyFont="1" applyBorder="1" applyAlignment="1">
      <alignment horizontal="center" textRotation="90" wrapText="1"/>
    </xf>
    <xf numFmtId="164" fontId="8" fillId="0" borderId="7" xfId="0" applyFont="1" applyBorder="1" applyAlignment="1">
      <alignment textRotation="90" wrapText="1"/>
    </xf>
    <xf numFmtId="164" fontId="8" fillId="0" borderId="7" xfId="0" applyFont="1" applyBorder="1" applyAlignment="1">
      <alignment horizontal="center" textRotation="90" wrapText="1"/>
    </xf>
    <xf numFmtId="164" fontId="8" fillId="0" borderId="8" xfId="0" applyFont="1" applyBorder="1" applyAlignment="1">
      <alignment horizontal="center" textRotation="90" wrapText="1"/>
    </xf>
    <xf numFmtId="164" fontId="3" fillId="0" borderId="14" xfId="0" applyFont="1" applyFill="1" applyBorder="1" applyAlignment="1">
      <alignment horizontal="center"/>
    </xf>
    <xf numFmtId="164" fontId="7" fillId="0" borderId="7" xfId="0" applyFont="1" applyBorder="1" applyAlignment="1">
      <alignment horizontal="center" wrapText="1"/>
    </xf>
    <xf numFmtId="164" fontId="7" fillId="0" borderId="8" xfId="0" applyFont="1" applyBorder="1" applyAlignment="1">
      <alignment horizontal="center" wrapText="1"/>
    </xf>
    <xf numFmtId="164" fontId="3" fillId="3" borderId="3" xfId="0" applyFont="1" applyFill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2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0" fillId="3" borderId="3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3" fillId="3" borderId="12" xfId="0" applyFont="1" applyFill="1" applyBorder="1" applyAlignment="1">
      <alignment horizontal="center" vertical="center"/>
    </xf>
    <xf numFmtId="164" fontId="3" fillId="3" borderId="18" xfId="0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5" borderId="18" xfId="0" applyFont="1" applyFill="1" applyBorder="1" applyAlignment="1">
      <alignment horizontal="center"/>
    </xf>
    <xf numFmtId="164" fontId="0" fillId="6" borderId="27" xfId="0" applyFont="1" applyFill="1" applyBorder="1" applyAlignment="1">
      <alignment horizontal="center"/>
    </xf>
    <xf numFmtId="164" fontId="0" fillId="6" borderId="1" xfId="0" applyFont="1" applyFill="1" applyBorder="1" applyAlignment="1">
      <alignment/>
    </xf>
    <xf numFmtId="164" fontId="0" fillId="7" borderId="28" xfId="0" applyFont="1" applyFill="1" applyBorder="1" applyAlignment="1">
      <alignment horizontal="center"/>
    </xf>
    <xf numFmtId="166" fontId="0" fillId="7" borderId="1" xfId="0" applyNumberFormat="1" applyFont="1" applyFill="1" applyBorder="1" applyAlignment="1">
      <alignment/>
    </xf>
    <xf numFmtId="164" fontId="0" fillId="7" borderId="1" xfId="0" applyFont="1" applyFill="1" applyBorder="1" applyAlignment="1">
      <alignment/>
    </xf>
    <xf numFmtId="164" fontId="6" fillId="0" borderId="0" xfId="0" applyFont="1" applyBorder="1" applyAlignment="1">
      <alignment horizontal="center"/>
    </xf>
    <xf numFmtId="164" fontId="10" fillId="0" borderId="29" xfId="0" applyFont="1" applyBorder="1" applyAlignment="1">
      <alignment horizontal="center"/>
    </xf>
    <xf numFmtId="164" fontId="0" fillId="0" borderId="1" xfId="0" applyBorder="1" applyAlignment="1">
      <alignment/>
    </xf>
    <xf numFmtId="164" fontId="11" fillId="0" borderId="1" xfId="0" applyFont="1" applyBorder="1" applyAlignment="1">
      <alignment horizontal="center" textRotation="90" wrapText="1"/>
    </xf>
    <xf numFmtId="164" fontId="11" fillId="0" borderId="2" xfId="0" applyFont="1" applyBorder="1" applyAlignment="1">
      <alignment horizontal="center" wrapText="1"/>
    </xf>
    <xf numFmtId="164" fontId="8" fillId="0" borderId="0" xfId="0" applyFont="1" applyAlignment="1">
      <alignment wrapText="1"/>
    </xf>
    <xf numFmtId="164" fontId="6" fillId="0" borderId="6" xfId="0" applyFont="1" applyBorder="1" applyAlignment="1">
      <alignment horizontal="center" textRotation="90" wrapText="1"/>
    </xf>
    <xf numFmtId="164" fontId="6" fillId="0" borderId="3" xfId="0" applyFont="1" applyBorder="1" applyAlignment="1">
      <alignment horizontal="center"/>
    </xf>
    <xf numFmtId="164" fontId="6" fillId="0" borderId="30" xfId="0" applyFont="1" applyBorder="1" applyAlignment="1">
      <alignment textRotation="90"/>
    </xf>
    <xf numFmtId="164" fontId="11" fillId="0" borderId="1" xfId="0" applyFont="1" applyBorder="1" applyAlignment="1">
      <alignment horizontal="center" wrapText="1"/>
    </xf>
    <xf numFmtId="164" fontId="6" fillId="0" borderId="6" xfId="0" applyFont="1" applyBorder="1" applyAlignment="1">
      <alignment textRotation="90"/>
    </xf>
    <xf numFmtId="164" fontId="6" fillId="0" borderId="6" xfId="0" applyFont="1" applyBorder="1" applyAlignment="1">
      <alignment textRotation="90" wrapText="1"/>
    </xf>
    <xf numFmtId="164" fontId="11" fillId="0" borderId="1" xfId="0" applyFont="1" applyBorder="1" applyAlignment="1">
      <alignment horizontal="center" vertical="center" wrapText="1"/>
    </xf>
    <xf numFmtId="164" fontId="11" fillId="0" borderId="2" xfId="0" applyFont="1" applyBorder="1" applyAlignment="1">
      <alignment wrapText="1"/>
    </xf>
    <xf numFmtId="164" fontId="11" fillId="0" borderId="1" xfId="0" applyFont="1" applyBorder="1" applyAlignment="1">
      <alignment vertical="center" wrapText="1"/>
    </xf>
    <xf numFmtId="164" fontId="11" fillId="0" borderId="2" xfId="0" applyFont="1" applyBorder="1" applyAlignment="1">
      <alignment vertical="center" textRotation="90" wrapText="1"/>
    </xf>
    <xf numFmtId="164" fontId="11" fillId="0" borderId="7" xfId="0" applyFont="1" applyBorder="1" applyAlignment="1">
      <alignment horizontal="center" vertical="center" wrapText="1"/>
    </xf>
    <xf numFmtId="164" fontId="11" fillId="0" borderId="7" xfId="0" applyFont="1" applyBorder="1" applyAlignment="1">
      <alignment horizontal="center" wrapText="1"/>
    </xf>
    <xf numFmtId="164" fontId="0" fillId="0" borderId="0" xfId="0" applyFont="1" applyAlignment="1">
      <alignment wrapText="1"/>
    </xf>
    <xf numFmtId="164" fontId="12" fillId="0" borderId="1" xfId="0" applyFont="1" applyBorder="1" applyAlignment="1">
      <alignment/>
    </xf>
    <xf numFmtId="164" fontId="11" fillId="16" borderId="7" xfId="0" applyFont="1" applyFill="1" applyBorder="1" applyAlignment="1">
      <alignment horizontal="center" wrapText="1"/>
    </xf>
    <xf numFmtId="164" fontId="11" fillId="0" borderId="7" xfId="0" applyFont="1" applyBorder="1" applyAlignment="1">
      <alignment wrapText="1"/>
    </xf>
    <xf numFmtId="164" fontId="0" fillId="0" borderId="1" xfId="0" applyBorder="1" applyAlignment="1">
      <alignment/>
    </xf>
    <xf numFmtId="164" fontId="11" fillId="0" borderId="8" xfId="0" applyFont="1" applyBorder="1" applyAlignment="1">
      <alignment horizontal="center" wrapText="1"/>
    </xf>
    <xf numFmtId="164" fontId="8" fillId="0" borderId="1" xfId="0" applyFont="1" applyBorder="1" applyAlignment="1">
      <alignment wrapText="1"/>
    </xf>
    <xf numFmtId="164" fontId="13" fillId="3" borderId="3" xfId="0" applyFont="1" applyFill="1" applyBorder="1" applyAlignment="1">
      <alignment/>
    </xf>
    <xf numFmtId="166" fontId="14" fillId="0" borderId="1" xfId="0" applyNumberFormat="1" applyFont="1" applyBorder="1" applyAlignment="1">
      <alignment horizontal="center" vertical="center"/>
    </xf>
    <xf numFmtId="166" fontId="14" fillId="16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4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166" fontId="14" fillId="16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 wrapText="1"/>
    </xf>
    <xf numFmtId="166" fontId="14" fillId="16" borderId="26" xfId="0" applyNumberFormat="1" applyFont="1" applyFill="1" applyBorder="1" applyAlignment="1">
      <alignment horizontal="center" vertical="center" wrapText="1"/>
    </xf>
    <xf numFmtId="166" fontId="14" fillId="0" borderId="26" xfId="0" applyNumberFormat="1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16" borderId="1" xfId="0" applyFill="1" applyBorder="1" applyAlignment="1">
      <alignment horizontal="center"/>
    </xf>
    <xf numFmtId="164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16" borderId="25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6" fontId="14" fillId="16" borderId="5" xfId="0" applyNumberFormat="1" applyFont="1" applyFill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4" fontId="14" fillId="16" borderId="1" xfId="0" applyFont="1" applyFill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/>
    </xf>
    <xf numFmtId="166" fontId="8" fillId="16" borderId="3" xfId="0" applyNumberFormat="1" applyFont="1" applyFill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14" fillId="16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164" fontId="0" fillId="16" borderId="1" xfId="0" applyFont="1" applyFill="1" applyBorder="1" applyAlignment="1">
      <alignment horizontal="center" vertical="center"/>
    </xf>
    <xf numFmtId="164" fontId="0" fillId="0" borderId="0" xfId="0" applyAlignment="1">
      <alignment/>
    </xf>
    <xf numFmtId="164" fontId="13" fillId="3" borderId="11" xfId="0" applyFont="1" applyFill="1" applyBorder="1" applyAlignment="1">
      <alignment/>
    </xf>
    <xf numFmtId="166" fontId="0" fillId="16" borderId="1" xfId="0" applyNumberFormat="1" applyFont="1" applyFill="1" applyBorder="1" applyAlignment="1">
      <alignment horizontal="center" vertical="center"/>
    </xf>
    <xf numFmtId="164" fontId="13" fillId="3" borderId="22" xfId="0" applyFont="1" applyFill="1" applyBorder="1" applyAlignment="1">
      <alignment/>
    </xf>
    <xf numFmtId="164" fontId="15" fillId="0" borderId="1" xfId="0" applyFont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4" fontId="17" fillId="0" borderId="1" xfId="0" applyFont="1" applyBorder="1" applyAlignment="1">
      <alignment horizontal="center" vertical="center"/>
    </xf>
    <xf numFmtId="164" fontId="14" fillId="7" borderId="22" xfId="0" applyFont="1" applyFill="1" applyBorder="1" applyAlignment="1">
      <alignment/>
    </xf>
    <xf numFmtId="166" fontId="14" fillId="7" borderId="1" xfId="0" applyNumberFormat="1" applyFont="1" applyFill="1" applyBorder="1" applyAlignment="1">
      <alignment horizontal="center" vertical="center"/>
    </xf>
    <xf numFmtId="164" fontId="14" fillId="7" borderId="1" xfId="0" applyFont="1" applyFill="1" applyBorder="1" applyAlignment="1">
      <alignment horizontal="center" vertical="center" wrapText="1"/>
    </xf>
    <xf numFmtId="166" fontId="14" fillId="7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center" vertical="center" wrapText="1"/>
    </xf>
    <xf numFmtId="164" fontId="15" fillId="5" borderId="22" xfId="0" applyFont="1" applyFill="1" applyBorder="1" applyAlignment="1">
      <alignment/>
    </xf>
    <xf numFmtId="166" fontId="14" fillId="0" borderId="0" xfId="0" applyNumberFormat="1" applyFont="1" applyFill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164" fontId="15" fillId="6" borderId="22" xfId="0" applyFont="1" applyFill="1" applyBorder="1" applyAlignment="1">
      <alignment/>
    </xf>
    <xf numFmtId="166" fontId="14" fillId="6" borderId="1" xfId="0" applyNumberFormat="1" applyFont="1" applyFill="1" applyBorder="1" applyAlignment="1">
      <alignment horizontal="center" vertical="center"/>
    </xf>
    <xf numFmtId="164" fontId="0" fillId="7" borderId="22" xfId="0" applyFont="1" applyFill="1" applyBorder="1" applyAlignment="1">
      <alignment/>
    </xf>
    <xf numFmtId="166" fontId="0" fillId="7" borderId="1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15" fillId="0" borderId="22" xfId="0" applyFont="1" applyFill="1" applyBorder="1" applyAlignment="1">
      <alignment/>
    </xf>
    <xf numFmtId="164" fontId="0" fillId="16" borderId="1" xfId="0" applyFill="1" applyBorder="1" applyAlignment="1">
      <alignment/>
    </xf>
    <xf numFmtId="164" fontId="0" fillId="0" borderId="0" xfId="0" applyFill="1" applyBorder="1" applyAlignment="1">
      <alignment/>
    </xf>
    <xf numFmtId="164" fontId="14" fillId="0" borderId="1" xfId="0" applyFont="1" applyBorder="1" applyAlignment="1">
      <alignment horizontal="center" textRotation="90" wrapText="1"/>
    </xf>
    <xf numFmtId="164" fontId="7" fillId="0" borderId="1" xfId="0" applyFont="1" applyBorder="1" applyAlignment="1">
      <alignment horizontal="center" textRotation="90" wrapText="1"/>
    </xf>
    <xf numFmtId="164" fontId="7" fillId="0" borderId="1" xfId="0" applyFont="1" applyBorder="1" applyAlignment="1">
      <alignment horizontal="center" wrapText="1"/>
    </xf>
    <xf numFmtId="164" fontId="7" fillId="0" borderId="26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textRotation="90" wrapText="1"/>
    </xf>
    <xf numFmtId="164" fontId="7" fillId="0" borderId="5" xfId="0" applyFont="1" applyBorder="1" applyAlignment="1">
      <alignment horizontal="center" wrapText="1"/>
    </xf>
    <xf numFmtId="164" fontId="3" fillId="0" borderId="30" xfId="0" applyFont="1" applyFill="1" applyBorder="1" applyAlignment="1">
      <alignment/>
    </xf>
    <xf numFmtId="164" fontId="7" fillId="16" borderId="7" xfId="0" applyFont="1" applyFill="1" applyBorder="1" applyAlignment="1">
      <alignment horizontal="center" wrapText="1"/>
    </xf>
    <xf numFmtId="164" fontId="3" fillId="3" borderId="11" xfId="0" applyFont="1" applyFill="1" applyBorder="1" applyAlignment="1">
      <alignment/>
    </xf>
    <xf numFmtId="164" fontId="3" fillId="19" borderId="1" xfId="0" applyFont="1" applyFill="1" applyBorder="1" applyAlignment="1">
      <alignment/>
    </xf>
    <xf numFmtId="164" fontId="3" fillId="16" borderId="1" xfId="0" applyFont="1" applyFill="1" applyBorder="1" applyAlignment="1">
      <alignment/>
    </xf>
    <xf numFmtId="164" fontId="14" fillId="20" borderId="7" xfId="0" applyFont="1" applyFill="1" applyBorder="1" applyAlignment="1">
      <alignment horizontal="center" wrapText="1"/>
    </xf>
    <xf numFmtId="164" fontId="8" fillId="16" borderId="2" xfId="0" applyFont="1" applyFill="1" applyBorder="1" applyAlignment="1">
      <alignment wrapText="1"/>
    </xf>
    <xf numFmtId="164" fontId="0" fillId="16" borderId="1" xfId="0" applyFont="1" applyFill="1" applyBorder="1" applyAlignment="1">
      <alignment/>
    </xf>
    <xf numFmtId="164" fontId="0" fillId="19" borderId="1" xfId="0" applyFont="1" applyFill="1" applyBorder="1" applyAlignment="1">
      <alignment/>
    </xf>
    <xf numFmtId="164" fontId="13" fillId="20" borderId="7" xfId="0" applyFont="1" applyFill="1" applyBorder="1" applyAlignment="1">
      <alignment horizontal="center" wrapText="1"/>
    </xf>
    <xf numFmtId="164" fontId="3" fillId="3" borderId="22" xfId="0" applyFont="1" applyFill="1" applyBorder="1" applyAlignment="1">
      <alignment/>
    </xf>
    <xf numFmtId="164" fontId="0" fillId="19" borderId="22" xfId="0" applyFont="1" applyFill="1" applyBorder="1" applyAlignment="1">
      <alignment/>
    </xf>
    <xf numFmtId="164" fontId="0" fillId="5" borderId="22" xfId="0" applyFont="1" applyFill="1" applyBorder="1" applyAlignment="1">
      <alignment/>
    </xf>
    <xf numFmtId="164" fontId="0" fillId="6" borderId="22" xfId="0" applyFont="1" applyFill="1" applyBorder="1" applyAlignment="1">
      <alignment/>
    </xf>
    <xf numFmtId="164" fontId="3" fillId="6" borderId="1" xfId="0" applyFont="1" applyFill="1" applyBorder="1" applyAlignment="1">
      <alignment/>
    </xf>
    <xf numFmtId="164" fontId="3" fillId="7" borderId="1" xfId="0" applyFont="1" applyFill="1" applyBorder="1" applyAlignment="1">
      <alignment/>
    </xf>
    <xf numFmtId="164" fontId="0" fillId="0" borderId="22" xfId="0" applyFill="1" applyBorder="1" applyAlignment="1">
      <alignment/>
    </xf>
    <xf numFmtId="164" fontId="13" fillId="0" borderId="7" xfId="0" applyFont="1" applyFill="1" applyBorder="1" applyAlignment="1">
      <alignment horizontal="center" wrapText="1"/>
    </xf>
    <xf numFmtId="164" fontId="18" fillId="0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workbookViewId="0" topLeftCell="A11">
      <pane xSplit="1" topLeftCell="L11" activePane="topRight" state="frozen"/>
      <selection pane="topLeft" activeCell="A11" sqref="A11"/>
      <selection pane="topRight" activeCell="S40" activeCellId="1" sqref="A1:A65536 S40"/>
    </sheetView>
  </sheetViews>
  <sheetFormatPr defaultColWidth="9.00390625" defaultRowHeight="12.75"/>
  <cols>
    <col min="1" max="1" width="22.125" style="0" customWidth="1"/>
    <col min="2" max="2" width="8.625" style="0" customWidth="1"/>
    <col min="11" max="11" width="9.375" style="0" customWidth="1"/>
    <col min="20" max="20" width="21.875" style="0" customWidth="1"/>
  </cols>
  <sheetData>
    <row r="1" spans="2:19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.5" customHeight="1"/>
    <row r="3" spans="2:19" ht="20.25" customHeight="1">
      <c r="B3" s="2" t="s">
        <v>1</v>
      </c>
      <c r="C3" s="3" t="s">
        <v>2</v>
      </c>
      <c r="D3" s="3"/>
      <c r="E3" s="2" t="s">
        <v>3</v>
      </c>
      <c r="F3" s="2" t="s">
        <v>4</v>
      </c>
      <c r="G3" s="4" t="s">
        <v>5</v>
      </c>
      <c r="H3" s="4"/>
      <c r="I3" s="4"/>
      <c r="J3" s="4"/>
      <c r="K3" s="4"/>
      <c r="L3" s="5" t="s">
        <v>6</v>
      </c>
      <c r="M3" s="5"/>
      <c r="N3" s="5"/>
      <c r="O3" s="6" t="s">
        <v>7</v>
      </c>
      <c r="P3" s="6"/>
      <c r="Q3" s="6"/>
      <c r="R3" s="6"/>
      <c r="S3" s="7" t="s">
        <v>8</v>
      </c>
    </row>
    <row r="4" spans="2:19" ht="12.75" customHeight="1" hidden="1">
      <c r="B4" s="2"/>
      <c r="C4" s="3"/>
      <c r="D4" s="3"/>
      <c r="E4" s="2"/>
      <c r="F4" s="2"/>
      <c r="G4" s="4"/>
      <c r="H4" s="4"/>
      <c r="I4" s="4"/>
      <c r="J4" s="4"/>
      <c r="K4" s="4"/>
      <c r="L4" s="5"/>
      <c r="M4" s="5"/>
      <c r="N4" s="5"/>
      <c r="O4" s="6"/>
      <c r="P4" s="6"/>
      <c r="Q4" s="6"/>
      <c r="R4" s="6"/>
      <c r="S4" s="7"/>
    </row>
    <row r="5" spans="2:19" ht="12.75" customHeight="1" hidden="1">
      <c r="B5" s="2"/>
      <c r="C5" s="3"/>
      <c r="D5" s="3"/>
      <c r="E5" s="2"/>
      <c r="F5" s="2"/>
      <c r="G5" s="3" t="s">
        <v>9</v>
      </c>
      <c r="H5" s="3"/>
      <c r="I5" s="8"/>
      <c r="J5" s="3" t="s">
        <v>10</v>
      </c>
      <c r="K5" s="3"/>
      <c r="L5" s="9" t="s">
        <v>11</v>
      </c>
      <c r="M5" s="9"/>
      <c r="N5" s="10" t="s">
        <v>12</v>
      </c>
      <c r="O5" s="10" t="s">
        <v>13</v>
      </c>
      <c r="P5" s="10" t="s">
        <v>14</v>
      </c>
      <c r="Q5" s="10" t="s">
        <v>15</v>
      </c>
      <c r="R5" s="11" t="s">
        <v>16</v>
      </c>
      <c r="S5" s="7"/>
    </row>
    <row r="6" spans="2:19" ht="27" customHeight="1">
      <c r="B6" s="2"/>
      <c r="C6" s="2" t="s">
        <v>17</v>
      </c>
      <c r="D6" s="2" t="s">
        <v>18</v>
      </c>
      <c r="E6" s="2"/>
      <c r="F6" s="2"/>
      <c r="G6" s="2" t="s">
        <v>19</v>
      </c>
      <c r="H6" s="2" t="s">
        <v>20</v>
      </c>
      <c r="I6" s="12" t="s">
        <v>21</v>
      </c>
      <c r="J6" s="2" t="s">
        <v>22</v>
      </c>
      <c r="K6" s="2" t="s">
        <v>23</v>
      </c>
      <c r="L6" s="2" t="s">
        <v>24</v>
      </c>
      <c r="M6" s="2" t="s">
        <v>25</v>
      </c>
      <c r="N6" s="10"/>
      <c r="O6" s="10"/>
      <c r="P6" s="10"/>
      <c r="Q6" s="10"/>
      <c r="R6" s="11"/>
      <c r="S6" s="7"/>
    </row>
    <row r="7" spans="2:19" ht="136.5" customHeight="1">
      <c r="B7" s="2"/>
      <c r="C7" s="2"/>
      <c r="D7" s="2"/>
      <c r="E7" s="2"/>
      <c r="F7" s="2"/>
      <c r="G7" s="2"/>
      <c r="H7" s="2"/>
      <c r="I7" s="12"/>
      <c r="J7" s="2"/>
      <c r="K7" s="2"/>
      <c r="L7" s="2"/>
      <c r="M7" s="2"/>
      <c r="N7" s="2"/>
      <c r="O7" s="2"/>
      <c r="P7" s="2"/>
      <c r="Q7" s="2"/>
      <c r="R7" s="11"/>
      <c r="S7" s="7"/>
    </row>
    <row r="8" spans="1:19" ht="21.75" customHeight="1">
      <c r="A8" s="13" t="s">
        <v>26</v>
      </c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5">
        <v>6</v>
      </c>
      <c r="H8" s="15">
        <v>7</v>
      </c>
      <c r="I8" s="15"/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6">
        <v>17</v>
      </c>
    </row>
    <row r="9" spans="1:19" ht="27" customHeight="1">
      <c r="A9" s="17" t="s">
        <v>27</v>
      </c>
      <c r="B9" s="18">
        <v>4485</v>
      </c>
      <c r="C9" s="18">
        <v>1560</v>
      </c>
      <c r="D9" s="18">
        <v>1999</v>
      </c>
      <c r="E9" s="19">
        <v>11</v>
      </c>
      <c r="F9" s="19">
        <v>365</v>
      </c>
      <c r="G9" s="19">
        <v>4</v>
      </c>
      <c r="H9" s="19">
        <v>16</v>
      </c>
      <c r="I9" s="20">
        <f>SUM(G9:H9)</f>
        <v>20</v>
      </c>
      <c r="J9" s="19">
        <v>2</v>
      </c>
      <c r="K9" s="19">
        <v>0</v>
      </c>
      <c r="L9" s="21">
        <v>15</v>
      </c>
      <c r="M9" s="19">
        <v>28</v>
      </c>
      <c r="N9" s="19">
        <v>0</v>
      </c>
      <c r="O9" s="19">
        <v>20</v>
      </c>
      <c r="P9" s="19">
        <v>1</v>
      </c>
      <c r="Q9" s="19">
        <v>0</v>
      </c>
      <c r="R9" s="19">
        <v>0</v>
      </c>
      <c r="S9" s="22">
        <v>0</v>
      </c>
    </row>
    <row r="10" spans="1:19" ht="12.75">
      <c r="A10" s="17" t="s">
        <v>28</v>
      </c>
      <c r="B10" s="23">
        <v>3193</v>
      </c>
      <c r="C10" s="23">
        <v>884</v>
      </c>
      <c r="D10" s="23">
        <v>1773</v>
      </c>
      <c r="E10" s="24">
        <v>2</v>
      </c>
      <c r="F10" s="24">
        <v>578</v>
      </c>
      <c r="G10" s="24">
        <v>0</v>
      </c>
      <c r="H10" s="24">
        <v>17</v>
      </c>
      <c r="I10" s="20">
        <f>SUM(G10:H10)</f>
        <v>17</v>
      </c>
      <c r="J10" s="24">
        <v>0</v>
      </c>
      <c r="K10" s="24">
        <v>0</v>
      </c>
      <c r="L10" s="25">
        <v>10</v>
      </c>
      <c r="M10" s="24">
        <v>21</v>
      </c>
      <c r="N10" s="24">
        <v>29</v>
      </c>
      <c r="O10" s="24">
        <v>19</v>
      </c>
      <c r="P10" s="24">
        <v>1</v>
      </c>
      <c r="Q10" s="24">
        <v>0</v>
      </c>
      <c r="R10" s="24">
        <v>0</v>
      </c>
      <c r="S10" s="26">
        <v>0</v>
      </c>
    </row>
    <row r="11" spans="1:19" ht="12.75">
      <c r="A11" s="17" t="s">
        <v>29</v>
      </c>
      <c r="B11" s="23">
        <v>2517</v>
      </c>
      <c r="C11" s="23">
        <v>629</v>
      </c>
      <c r="D11" s="23">
        <v>1448</v>
      </c>
      <c r="E11" s="24">
        <v>0</v>
      </c>
      <c r="F11" s="24">
        <v>398</v>
      </c>
      <c r="G11" s="24">
        <v>4</v>
      </c>
      <c r="H11" s="24">
        <v>8</v>
      </c>
      <c r="I11" s="27">
        <f>SUM(G11:H11)</f>
        <v>12</v>
      </c>
      <c r="J11" s="24">
        <v>2</v>
      </c>
      <c r="K11" s="24">
        <v>0</v>
      </c>
      <c r="L11" s="25">
        <v>17</v>
      </c>
      <c r="M11" s="24">
        <v>11</v>
      </c>
      <c r="N11" s="24">
        <v>3</v>
      </c>
      <c r="O11" s="24">
        <v>8</v>
      </c>
      <c r="P11" s="24">
        <v>0</v>
      </c>
      <c r="Q11" s="24">
        <v>3</v>
      </c>
      <c r="R11" s="24">
        <v>13</v>
      </c>
      <c r="S11" s="26">
        <v>0</v>
      </c>
    </row>
    <row r="12" spans="1:19" ht="12.75">
      <c r="A12" s="17" t="s">
        <v>30</v>
      </c>
      <c r="B12" s="28">
        <v>1850</v>
      </c>
      <c r="C12" s="28">
        <v>337</v>
      </c>
      <c r="D12" s="28">
        <v>968</v>
      </c>
      <c r="E12" s="29">
        <v>0</v>
      </c>
      <c r="F12" s="29">
        <v>86</v>
      </c>
      <c r="G12" s="29">
        <v>2</v>
      </c>
      <c r="H12" s="29">
        <v>3</v>
      </c>
      <c r="I12" s="30">
        <f>SUM(G12:H12)</f>
        <v>5</v>
      </c>
      <c r="J12" s="29">
        <v>1</v>
      </c>
      <c r="K12" s="29">
        <v>0</v>
      </c>
      <c r="L12" s="31">
        <v>10</v>
      </c>
      <c r="M12" s="29">
        <v>7</v>
      </c>
      <c r="N12" s="29">
        <v>5</v>
      </c>
      <c r="O12" s="29">
        <v>6</v>
      </c>
      <c r="P12" s="29">
        <v>1</v>
      </c>
      <c r="Q12" s="29">
        <v>5</v>
      </c>
      <c r="R12" s="29">
        <v>6</v>
      </c>
      <c r="S12" s="32">
        <v>0</v>
      </c>
    </row>
    <row r="13" spans="1:19" ht="12.75">
      <c r="A13" s="17" t="s">
        <v>31</v>
      </c>
      <c r="B13" s="23">
        <v>1700</v>
      </c>
      <c r="C13" s="23">
        <v>655</v>
      </c>
      <c r="D13" s="23">
        <v>598</v>
      </c>
      <c r="E13" s="24">
        <v>15</v>
      </c>
      <c r="F13" s="24">
        <v>192</v>
      </c>
      <c r="G13" s="24">
        <v>0</v>
      </c>
      <c r="H13" s="24">
        <v>5</v>
      </c>
      <c r="I13" s="33">
        <f>SUM(G13:H13)</f>
        <v>5</v>
      </c>
      <c r="J13" s="24">
        <v>5</v>
      </c>
      <c r="K13" s="24">
        <v>0</v>
      </c>
      <c r="L13" s="25">
        <v>15</v>
      </c>
      <c r="M13" s="24">
        <v>11</v>
      </c>
      <c r="N13" s="24">
        <v>4</v>
      </c>
      <c r="O13" s="24">
        <v>9</v>
      </c>
      <c r="P13" s="24">
        <v>0</v>
      </c>
      <c r="Q13" s="24">
        <v>1</v>
      </c>
      <c r="R13" s="24">
        <v>13</v>
      </c>
      <c r="S13" s="26">
        <v>0</v>
      </c>
    </row>
    <row r="14" spans="1:19" ht="12.75">
      <c r="A14" s="17" t="s">
        <v>32</v>
      </c>
      <c r="B14" s="23">
        <v>725</v>
      </c>
      <c r="C14" s="23">
        <v>138</v>
      </c>
      <c r="D14" s="34">
        <v>396</v>
      </c>
      <c r="E14" s="35">
        <v>0</v>
      </c>
      <c r="F14" s="24">
        <v>45</v>
      </c>
      <c r="G14" s="24">
        <v>1</v>
      </c>
      <c r="H14" s="24">
        <v>2</v>
      </c>
      <c r="I14" s="33">
        <f>G14+H14</f>
        <v>3</v>
      </c>
      <c r="J14" s="24">
        <v>2</v>
      </c>
      <c r="K14" s="24">
        <v>0</v>
      </c>
      <c r="L14" s="25">
        <v>7</v>
      </c>
      <c r="M14" s="24">
        <v>4</v>
      </c>
      <c r="N14" s="35">
        <v>0</v>
      </c>
      <c r="O14" s="24">
        <v>3</v>
      </c>
      <c r="P14" s="24">
        <v>0</v>
      </c>
      <c r="Q14" s="24">
        <v>1</v>
      </c>
      <c r="R14" s="24">
        <v>7</v>
      </c>
      <c r="S14" s="26">
        <v>0</v>
      </c>
    </row>
    <row r="15" spans="1:19" ht="12.75">
      <c r="A15" s="17" t="s">
        <v>29</v>
      </c>
      <c r="B15" s="23">
        <v>8274</v>
      </c>
      <c r="C15" s="23">
        <v>278</v>
      </c>
      <c r="D15" s="23">
        <v>7969</v>
      </c>
      <c r="E15" s="24">
        <v>17</v>
      </c>
      <c r="F15" s="24">
        <v>347</v>
      </c>
      <c r="G15" s="24">
        <v>4</v>
      </c>
      <c r="H15" s="24">
        <v>18</v>
      </c>
      <c r="I15" s="33">
        <f>SUM(G15:H15)</f>
        <v>22</v>
      </c>
      <c r="J15" s="24">
        <v>3</v>
      </c>
      <c r="K15" s="24">
        <v>0</v>
      </c>
      <c r="L15" s="25">
        <v>0</v>
      </c>
      <c r="M15" s="24">
        <v>0</v>
      </c>
      <c r="N15" s="24">
        <v>20</v>
      </c>
      <c r="O15" s="24">
        <v>1</v>
      </c>
      <c r="P15" s="24">
        <v>0</v>
      </c>
      <c r="Q15" s="24">
        <v>0</v>
      </c>
      <c r="R15" s="24">
        <v>0</v>
      </c>
      <c r="S15" s="26">
        <v>0</v>
      </c>
    </row>
    <row r="16" spans="1:19" ht="12.75">
      <c r="A16" s="17" t="s">
        <v>33</v>
      </c>
      <c r="B16" s="36">
        <v>2989</v>
      </c>
      <c r="C16" s="23">
        <v>1086</v>
      </c>
      <c r="D16" s="23">
        <v>1576</v>
      </c>
      <c r="E16" s="24">
        <v>10</v>
      </c>
      <c r="F16" s="24">
        <v>284</v>
      </c>
      <c r="G16" s="24">
        <v>1</v>
      </c>
      <c r="H16" s="24">
        <v>26</v>
      </c>
      <c r="I16" s="27">
        <f>SUM(G16:H16)</f>
        <v>27</v>
      </c>
      <c r="J16" s="24">
        <v>6</v>
      </c>
      <c r="K16" s="24">
        <v>0</v>
      </c>
      <c r="L16" s="25">
        <v>4</v>
      </c>
      <c r="M16" s="24">
        <v>13</v>
      </c>
      <c r="N16" s="24">
        <v>7</v>
      </c>
      <c r="O16" s="24">
        <v>5</v>
      </c>
      <c r="P16" s="24">
        <v>0</v>
      </c>
      <c r="Q16" s="24">
        <v>1</v>
      </c>
      <c r="R16" s="24">
        <v>4</v>
      </c>
      <c r="S16" s="26">
        <v>0</v>
      </c>
    </row>
    <row r="17" spans="1:19" ht="12.75">
      <c r="A17" s="17" t="s">
        <v>34</v>
      </c>
      <c r="B17" s="37">
        <v>668</v>
      </c>
      <c r="C17" s="37">
        <v>256</v>
      </c>
      <c r="D17" s="37">
        <v>290</v>
      </c>
      <c r="E17" s="38">
        <v>0</v>
      </c>
      <c r="F17" s="38">
        <v>30</v>
      </c>
      <c r="G17" s="38">
        <v>9</v>
      </c>
      <c r="H17" s="38">
        <v>0</v>
      </c>
      <c r="I17" s="30">
        <f>SUM(G17:H17)</f>
        <v>9</v>
      </c>
      <c r="J17" s="29">
        <v>9</v>
      </c>
      <c r="K17" s="29">
        <v>0</v>
      </c>
      <c r="L17" s="31">
        <v>0</v>
      </c>
      <c r="M17" s="29">
        <v>1</v>
      </c>
      <c r="N17" s="29">
        <v>0</v>
      </c>
      <c r="O17" s="29">
        <v>1</v>
      </c>
      <c r="P17" s="29">
        <v>0</v>
      </c>
      <c r="Q17" s="29">
        <v>0</v>
      </c>
      <c r="R17" s="29">
        <v>0</v>
      </c>
      <c r="S17" s="32">
        <v>0</v>
      </c>
    </row>
    <row r="18" spans="1:19" ht="12.75">
      <c r="A18" s="39" t="s">
        <v>35</v>
      </c>
      <c r="B18" s="28">
        <v>2045</v>
      </c>
      <c r="C18" s="28">
        <v>560</v>
      </c>
      <c r="D18" s="28">
        <v>1489</v>
      </c>
      <c r="E18" s="29">
        <v>2</v>
      </c>
      <c r="F18" s="29">
        <v>110</v>
      </c>
      <c r="G18" s="29">
        <v>17</v>
      </c>
      <c r="H18" s="29">
        <v>3</v>
      </c>
      <c r="I18" s="30">
        <f>SUM(G18:H18)</f>
        <v>20</v>
      </c>
      <c r="J18" s="29">
        <v>2</v>
      </c>
      <c r="K18" s="29">
        <v>0</v>
      </c>
      <c r="L18" s="31">
        <v>1</v>
      </c>
      <c r="M18" s="29">
        <v>1</v>
      </c>
      <c r="N18" s="29">
        <v>1</v>
      </c>
      <c r="O18" s="29">
        <v>1</v>
      </c>
      <c r="P18" s="29">
        <v>0</v>
      </c>
      <c r="Q18" s="29">
        <v>0</v>
      </c>
      <c r="R18" s="29">
        <v>0</v>
      </c>
      <c r="S18" s="32">
        <v>0</v>
      </c>
    </row>
    <row r="19" spans="1:19" ht="12.75">
      <c r="A19" s="17" t="s">
        <v>36</v>
      </c>
      <c r="B19" s="23">
        <v>3083</v>
      </c>
      <c r="C19" s="23">
        <v>433</v>
      </c>
      <c r="D19" s="23">
        <v>2650</v>
      </c>
      <c r="E19" s="24">
        <v>0</v>
      </c>
      <c r="F19" s="24">
        <v>251</v>
      </c>
      <c r="G19" s="24">
        <v>18</v>
      </c>
      <c r="H19" s="24">
        <v>2</v>
      </c>
      <c r="I19" s="33">
        <f>SUM(G19:H19)</f>
        <v>20</v>
      </c>
      <c r="J19" s="24">
        <v>3</v>
      </c>
      <c r="K19" s="24">
        <v>0</v>
      </c>
      <c r="L19" s="25">
        <v>1</v>
      </c>
      <c r="M19" s="24">
        <v>8</v>
      </c>
      <c r="N19" s="24">
        <v>4</v>
      </c>
      <c r="O19" s="24">
        <v>3</v>
      </c>
      <c r="P19" s="24">
        <v>0</v>
      </c>
      <c r="Q19" s="24">
        <v>1</v>
      </c>
      <c r="R19" s="24">
        <v>1</v>
      </c>
      <c r="S19" s="26">
        <v>0</v>
      </c>
    </row>
    <row r="20" spans="1:19" ht="12.75">
      <c r="A20" s="17" t="s">
        <v>37</v>
      </c>
      <c r="B20" s="23">
        <v>2614</v>
      </c>
      <c r="C20" s="23">
        <v>285</v>
      </c>
      <c r="D20" s="23">
        <v>2329</v>
      </c>
      <c r="E20" s="24">
        <v>35</v>
      </c>
      <c r="F20" s="24">
        <v>337</v>
      </c>
      <c r="G20" s="24">
        <v>23</v>
      </c>
      <c r="H20" s="24">
        <v>4</v>
      </c>
      <c r="I20" s="33">
        <f>SUM(G20:H20)</f>
        <v>27</v>
      </c>
      <c r="J20" s="24">
        <v>0</v>
      </c>
      <c r="K20" s="24">
        <v>0</v>
      </c>
      <c r="L20" s="25">
        <v>2</v>
      </c>
      <c r="M20" s="24">
        <v>7</v>
      </c>
      <c r="N20" s="24">
        <v>4</v>
      </c>
      <c r="O20" s="24">
        <v>2</v>
      </c>
      <c r="P20" s="24">
        <v>0</v>
      </c>
      <c r="Q20" s="24">
        <v>2</v>
      </c>
      <c r="R20" s="24">
        <v>2</v>
      </c>
      <c r="S20" s="26">
        <v>0</v>
      </c>
    </row>
    <row r="21" spans="1:19" ht="12.75">
      <c r="A21" s="17" t="s">
        <v>38</v>
      </c>
      <c r="B21" s="23">
        <v>3129</v>
      </c>
      <c r="C21" s="23">
        <v>1563</v>
      </c>
      <c r="D21" s="23">
        <v>1566</v>
      </c>
      <c r="E21" s="24">
        <v>2</v>
      </c>
      <c r="F21" s="24">
        <v>120</v>
      </c>
      <c r="G21" s="24">
        <v>30</v>
      </c>
      <c r="H21" s="24">
        <v>0</v>
      </c>
      <c r="I21" s="33">
        <f>SUM(G21:H21)</f>
        <v>30</v>
      </c>
      <c r="J21" s="24">
        <v>3</v>
      </c>
      <c r="K21" s="24">
        <v>0</v>
      </c>
      <c r="L21" s="25">
        <v>1</v>
      </c>
      <c r="M21" s="24">
        <v>1</v>
      </c>
      <c r="N21" s="24">
        <v>0</v>
      </c>
      <c r="O21" s="24">
        <v>4</v>
      </c>
      <c r="P21" s="24">
        <v>0</v>
      </c>
      <c r="Q21" s="24">
        <v>0</v>
      </c>
      <c r="R21" s="24">
        <v>0</v>
      </c>
      <c r="S21" s="26">
        <v>0</v>
      </c>
    </row>
    <row r="22" spans="1:19" ht="12.75">
      <c r="A22" s="17" t="s">
        <v>39</v>
      </c>
      <c r="B22" s="28">
        <v>3217</v>
      </c>
      <c r="C22" s="28">
        <v>999.5</v>
      </c>
      <c r="D22" s="28">
        <v>2217.5</v>
      </c>
      <c r="E22" s="29">
        <v>0</v>
      </c>
      <c r="F22" s="29">
        <v>147</v>
      </c>
      <c r="G22" s="29">
        <v>17</v>
      </c>
      <c r="H22" s="29">
        <v>0</v>
      </c>
      <c r="I22" s="30">
        <f>SUM(G22:H22)</f>
        <v>17</v>
      </c>
      <c r="J22" s="29">
        <v>1</v>
      </c>
      <c r="K22" s="29">
        <v>0</v>
      </c>
      <c r="L22" s="31">
        <v>2</v>
      </c>
      <c r="M22" s="29">
        <v>5</v>
      </c>
      <c r="N22" s="29">
        <v>2</v>
      </c>
      <c r="O22" s="29">
        <v>3</v>
      </c>
      <c r="P22" s="29">
        <v>0</v>
      </c>
      <c r="Q22" s="29">
        <v>1</v>
      </c>
      <c r="R22" s="29">
        <v>1</v>
      </c>
      <c r="S22" s="32">
        <v>0</v>
      </c>
    </row>
    <row r="23" spans="1:19" ht="12.75">
      <c r="A23" s="17" t="s">
        <v>40</v>
      </c>
      <c r="B23" s="23">
        <v>1800</v>
      </c>
      <c r="C23" s="23">
        <v>300</v>
      </c>
      <c r="D23" s="23">
        <v>1500</v>
      </c>
      <c r="E23" s="24">
        <v>3</v>
      </c>
      <c r="F23" s="24">
        <v>95</v>
      </c>
      <c r="G23" s="24">
        <v>19</v>
      </c>
      <c r="H23" s="24">
        <v>0</v>
      </c>
      <c r="I23" s="33">
        <f>SUM(G23:H23)</f>
        <v>19</v>
      </c>
      <c r="J23" s="24">
        <v>0</v>
      </c>
      <c r="K23" s="24">
        <v>0</v>
      </c>
      <c r="L23" s="25">
        <v>1</v>
      </c>
      <c r="M23" s="24">
        <v>2</v>
      </c>
      <c r="N23" s="24">
        <v>0</v>
      </c>
      <c r="O23" s="24">
        <v>4</v>
      </c>
      <c r="P23" s="24">
        <v>0</v>
      </c>
      <c r="Q23" s="24">
        <v>1</v>
      </c>
      <c r="R23" s="24">
        <v>1</v>
      </c>
      <c r="S23" s="26">
        <v>0</v>
      </c>
    </row>
    <row r="24" spans="1:19" ht="12.75">
      <c r="A24" s="39" t="s">
        <v>31</v>
      </c>
      <c r="B24" s="23">
        <v>3427</v>
      </c>
      <c r="C24" s="23">
        <v>863</v>
      </c>
      <c r="D24" s="23">
        <v>2564</v>
      </c>
      <c r="E24" s="24">
        <v>10</v>
      </c>
      <c r="F24" s="24">
        <v>250</v>
      </c>
      <c r="G24" s="24">
        <v>34</v>
      </c>
      <c r="H24" s="24">
        <v>0</v>
      </c>
      <c r="I24" s="27">
        <f>SUM(G24:H24)</f>
        <v>34</v>
      </c>
      <c r="J24" s="24">
        <v>0</v>
      </c>
      <c r="K24" s="24">
        <v>1</v>
      </c>
      <c r="L24" s="25">
        <v>1</v>
      </c>
      <c r="M24" s="24">
        <v>1</v>
      </c>
      <c r="N24" s="24">
        <v>3</v>
      </c>
      <c r="O24" s="24">
        <v>10</v>
      </c>
      <c r="P24" s="24">
        <v>0</v>
      </c>
      <c r="Q24" s="24">
        <v>1</v>
      </c>
      <c r="R24" s="24">
        <v>1</v>
      </c>
      <c r="S24" s="26">
        <v>0</v>
      </c>
    </row>
    <row r="25" spans="1:19" ht="12.75">
      <c r="A25" s="17" t="s">
        <v>41</v>
      </c>
      <c r="B25" s="23">
        <v>1918</v>
      </c>
      <c r="C25" s="23">
        <v>853</v>
      </c>
      <c r="D25" s="23">
        <v>737</v>
      </c>
      <c r="E25" s="24">
        <v>2</v>
      </c>
      <c r="F25" s="24">
        <v>142</v>
      </c>
      <c r="G25" s="24">
        <v>16</v>
      </c>
      <c r="H25" s="24">
        <v>0</v>
      </c>
      <c r="I25" s="33">
        <f>SUM(G25:H25)</f>
        <v>16</v>
      </c>
      <c r="J25" s="24">
        <v>14</v>
      </c>
      <c r="K25" s="24">
        <v>0</v>
      </c>
      <c r="L25" s="25">
        <v>1</v>
      </c>
      <c r="M25" s="24">
        <v>2</v>
      </c>
      <c r="N25" s="24">
        <v>0</v>
      </c>
      <c r="O25" s="24">
        <v>2</v>
      </c>
      <c r="P25" s="24">
        <v>0</v>
      </c>
      <c r="Q25" s="24">
        <v>0</v>
      </c>
      <c r="R25" s="24">
        <v>0</v>
      </c>
      <c r="S25" s="26">
        <v>1</v>
      </c>
    </row>
    <row r="26" spans="1:19" ht="12.75">
      <c r="A26" s="17" t="s">
        <v>42</v>
      </c>
      <c r="B26" s="23">
        <v>2321</v>
      </c>
      <c r="C26" s="23">
        <v>404</v>
      </c>
      <c r="D26" s="23">
        <v>1917</v>
      </c>
      <c r="E26" s="24">
        <v>10</v>
      </c>
      <c r="F26" s="24">
        <v>175</v>
      </c>
      <c r="G26" s="24">
        <v>15</v>
      </c>
      <c r="H26" s="24">
        <v>2</v>
      </c>
      <c r="I26" s="27">
        <f>SUM(G26:H26)</f>
        <v>17</v>
      </c>
      <c r="J26" s="24">
        <v>1</v>
      </c>
      <c r="K26" s="24">
        <v>0</v>
      </c>
      <c r="L26" s="25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24">
        <v>0</v>
      </c>
      <c r="S26" s="26">
        <v>0</v>
      </c>
    </row>
    <row r="27" spans="1:19" ht="12.75">
      <c r="A27" s="17" t="s">
        <v>43</v>
      </c>
      <c r="B27" s="40">
        <v>2800</v>
      </c>
      <c r="C27" s="40">
        <v>400</v>
      </c>
      <c r="D27" s="40">
        <v>1500</v>
      </c>
      <c r="E27" s="24">
        <v>15</v>
      </c>
      <c r="F27" s="24">
        <v>395</v>
      </c>
      <c r="G27" s="24">
        <v>30</v>
      </c>
      <c r="H27" s="24">
        <v>0</v>
      </c>
      <c r="I27" s="33">
        <f>SUM(G27:H27)</f>
        <v>30</v>
      </c>
      <c r="J27" s="24">
        <v>3</v>
      </c>
      <c r="K27" s="24">
        <v>0</v>
      </c>
      <c r="L27" s="25">
        <v>1</v>
      </c>
      <c r="M27" s="24">
        <v>2</v>
      </c>
      <c r="N27" s="24">
        <v>6</v>
      </c>
      <c r="O27" s="24">
        <v>6</v>
      </c>
      <c r="P27" s="24">
        <v>0</v>
      </c>
      <c r="Q27" s="24">
        <v>0</v>
      </c>
      <c r="R27" s="24">
        <v>0</v>
      </c>
      <c r="S27" s="26">
        <v>0</v>
      </c>
    </row>
    <row r="28" spans="1:19" ht="12.75">
      <c r="A28" s="41" t="s">
        <v>44</v>
      </c>
      <c r="B28" s="23">
        <v>1832</v>
      </c>
      <c r="C28" s="23">
        <v>344</v>
      </c>
      <c r="D28" s="23">
        <v>1488</v>
      </c>
      <c r="E28" s="24">
        <v>1</v>
      </c>
      <c r="F28" s="24">
        <v>324</v>
      </c>
      <c r="G28" s="24">
        <v>17</v>
      </c>
      <c r="H28" s="24">
        <v>3</v>
      </c>
      <c r="I28" s="33">
        <f>SUM(G28:H28)</f>
        <v>20</v>
      </c>
      <c r="J28" s="24">
        <v>3</v>
      </c>
      <c r="K28" s="24">
        <v>0</v>
      </c>
      <c r="L28" s="25">
        <v>2</v>
      </c>
      <c r="M28" s="24">
        <v>5</v>
      </c>
      <c r="N28" s="24">
        <v>5</v>
      </c>
      <c r="O28" s="24">
        <v>15</v>
      </c>
      <c r="P28" s="24">
        <v>0</v>
      </c>
      <c r="Q28" s="24">
        <v>1</v>
      </c>
      <c r="R28" s="24">
        <v>2</v>
      </c>
      <c r="S28" s="26">
        <v>0</v>
      </c>
    </row>
    <row r="29" spans="1:19" ht="12.75">
      <c r="A29" s="41" t="s">
        <v>45</v>
      </c>
      <c r="B29" s="23">
        <v>3394</v>
      </c>
      <c r="C29" s="23">
        <v>837</v>
      </c>
      <c r="D29" s="23">
        <v>2557</v>
      </c>
      <c r="E29" s="42">
        <v>7</v>
      </c>
      <c r="F29" s="24">
        <v>259</v>
      </c>
      <c r="G29" s="24">
        <v>33</v>
      </c>
      <c r="H29" s="24">
        <v>0</v>
      </c>
      <c r="I29" s="33">
        <f>SUM(G29:H29)</f>
        <v>33</v>
      </c>
      <c r="J29" s="24">
        <v>0</v>
      </c>
      <c r="K29" s="24">
        <v>0</v>
      </c>
      <c r="L29" s="25">
        <v>3</v>
      </c>
      <c r="M29" s="24">
        <v>9</v>
      </c>
      <c r="N29" s="24">
        <v>10</v>
      </c>
      <c r="O29" s="24">
        <v>13</v>
      </c>
      <c r="P29" s="24">
        <v>0</v>
      </c>
      <c r="Q29" s="24">
        <v>1</v>
      </c>
      <c r="R29" s="24">
        <v>1</v>
      </c>
      <c r="S29" s="26">
        <v>1</v>
      </c>
    </row>
    <row r="30" spans="1:19" ht="12.75">
      <c r="A30" s="41" t="s">
        <v>46</v>
      </c>
      <c r="B30" s="23">
        <v>4310</v>
      </c>
      <c r="C30" s="23">
        <v>682</v>
      </c>
      <c r="D30" s="23">
        <v>2675</v>
      </c>
      <c r="E30" s="24">
        <v>1</v>
      </c>
      <c r="F30" s="24">
        <v>379</v>
      </c>
      <c r="G30" s="24">
        <v>28</v>
      </c>
      <c r="H30" s="24">
        <v>0</v>
      </c>
      <c r="I30" s="33">
        <f>SUM(G30:H30)</f>
        <v>28</v>
      </c>
      <c r="J30" s="24">
        <v>6</v>
      </c>
      <c r="K30" s="24">
        <v>0</v>
      </c>
      <c r="L30" s="25">
        <v>5</v>
      </c>
      <c r="M30" s="24">
        <v>6</v>
      </c>
      <c r="N30" s="24">
        <v>3</v>
      </c>
      <c r="O30" s="24">
        <v>1</v>
      </c>
      <c r="P30" s="24">
        <v>0</v>
      </c>
      <c r="Q30" s="24">
        <v>0</v>
      </c>
      <c r="R30" s="24">
        <v>0</v>
      </c>
      <c r="S30" s="26">
        <v>0</v>
      </c>
    </row>
    <row r="31" spans="1:19" ht="12.75">
      <c r="A31" s="41" t="s">
        <v>47</v>
      </c>
      <c r="B31" s="23">
        <v>1309</v>
      </c>
      <c r="C31" s="23">
        <v>108</v>
      </c>
      <c r="D31" s="23">
        <v>1201</v>
      </c>
      <c r="E31" s="24">
        <v>15</v>
      </c>
      <c r="F31" s="24">
        <v>116</v>
      </c>
      <c r="G31" s="24">
        <v>12</v>
      </c>
      <c r="H31" s="24">
        <v>0</v>
      </c>
      <c r="I31" s="33">
        <f>SUM(G31:H31)</f>
        <v>12</v>
      </c>
      <c r="J31" s="24">
        <v>8</v>
      </c>
      <c r="K31" s="24">
        <v>0</v>
      </c>
      <c r="L31" s="25">
        <v>0</v>
      </c>
      <c r="M31" s="24">
        <v>0</v>
      </c>
      <c r="N31" s="24">
        <v>0</v>
      </c>
      <c r="O31" s="24">
        <v>2</v>
      </c>
      <c r="P31" s="24">
        <v>0</v>
      </c>
      <c r="Q31" s="24">
        <v>0</v>
      </c>
      <c r="R31" s="24">
        <v>0</v>
      </c>
      <c r="S31" s="26">
        <v>0</v>
      </c>
    </row>
    <row r="32" spans="1:19" ht="12.75">
      <c r="A32" s="41" t="s">
        <v>48</v>
      </c>
      <c r="B32" s="23">
        <v>2473</v>
      </c>
      <c r="C32" s="23">
        <v>1542</v>
      </c>
      <c r="D32" s="23">
        <v>931</v>
      </c>
      <c r="E32" s="24">
        <v>3</v>
      </c>
      <c r="F32" s="24">
        <v>240</v>
      </c>
      <c r="G32" s="24">
        <v>24</v>
      </c>
      <c r="H32" s="24">
        <v>1</v>
      </c>
      <c r="I32" s="27">
        <f>SUM(G32:H32)</f>
        <v>25</v>
      </c>
      <c r="J32" s="24">
        <v>6</v>
      </c>
      <c r="K32" s="24">
        <v>0</v>
      </c>
      <c r="L32" s="25">
        <v>2</v>
      </c>
      <c r="M32" s="24">
        <v>3</v>
      </c>
      <c r="N32" s="24">
        <v>0</v>
      </c>
      <c r="O32" s="24">
        <v>2</v>
      </c>
      <c r="P32" s="24">
        <v>0</v>
      </c>
      <c r="Q32" s="24">
        <v>1</v>
      </c>
      <c r="R32" s="24">
        <v>2</v>
      </c>
      <c r="S32" s="26">
        <v>0</v>
      </c>
    </row>
    <row r="33" spans="1:19" ht="12.75">
      <c r="A33" s="41" t="s">
        <v>49</v>
      </c>
      <c r="B33" s="23">
        <v>1494</v>
      </c>
      <c r="C33" s="23">
        <v>1028</v>
      </c>
      <c r="D33" s="23">
        <v>386</v>
      </c>
      <c r="E33" s="24">
        <v>21</v>
      </c>
      <c r="F33" s="24">
        <v>144</v>
      </c>
      <c r="G33" s="24">
        <v>18</v>
      </c>
      <c r="H33" s="24">
        <v>1</v>
      </c>
      <c r="I33" s="33">
        <f>SUM(G33:H33)</f>
        <v>19</v>
      </c>
      <c r="J33" s="24">
        <v>1</v>
      </c>
      <c r="K33" s="24">
        <v>0</v>
      </c>
      <c r="L33" s="25">
        <v>1</v>
      </c>
      <c r="M33" s="24">
        <v>1</v>
      </c>
      <c r="N33" s="24">
        <v>0</v>
      </c>
      <c r="O33" s="24">
        <v>5</v>
      </c>
      <c r="P33" s="24">
        <v>0</v>
      </c>
      <c r="Q33" s="24">
        <v>0</v>
      </c>
      <c r="R33" s="24">
        <v>0</v>
      </c>
      <c r="S33" s="26">
        <v>1</v>
      </c>
    </row>
    <row r="34" spans="1:19" ht="12.75">
      <c r="A34" s="41" t="s">
        <v>50</v>
      </c>
      <c r="B34" s="23">
        <v>1936</v>
      </c>
      <c r="C34" s="23">
        <v>1073</v>
      </c>
      <c r="D34" s="23">
        <v>863</v>
      </c>
      <c r="E34" s="24">
        <v>0</v>
      </c>
      <c r="F34" s="24">
        <v>182</v>
      </c>
      <c r="G34" s="24">
        <v>22</v>
      </c>
      <c r="H34" s="24">
        <v>0</v>
      </c>
      <c r="I34" s="33">
        <f>SUM(G34:H34)</f>
        <v>22</v>
      </c>
      <c r="J34" s="24">
        <v>4</v>
      </c>
      <c r="K34" s="24">
        <v>0</v>
      </c>
      <c r="L34" s="25">
        <v>2</v>
      </c>
      <c r="M34" s="24">
        <v>2</v>
      </c>
      <c r="N34" s="24">
        <v>4</v>
      </c>
      <c r="O34" s="24">
        <v>1</v>
      </c>
      <c r="P34" s="24">
        <v>0</v>
      </c>
      <c r="Q34" s="24">
        <v>0</v>
      </c>
      <c r="R34" s="24">
        <v>0</v>
      </c>
      <c r="S34" s="26">
        <v>0</v>
      </c>
    </row>
    <row r="35" spans="1:19" ht="12.75">
      <c r="A35" s="43" t="s">
        <v>51</v>
      </c>
      <c r="B35" s="44">
        <f>SUM(B9:B34)</f>
        <v>69503</v>
      </c>
      <c r="C35" s="44">
        <f>SUM(C9:C34)</f>
        <v>18097.5</v>
      </c>
      <c r="D35" s="44">
        <f>SUM(D9:D34)</f>
        <v>45587.5</v>
      </c>
      <c r="E35" s="44">
        <f>SUM(E9:E34)</f>
        <v>182</v>
      </c>
      <c r="F35" s="44">
        <f>SUM(F9:F34)</f>
        <v>5991</v>
      </c>
      <c r="G35" s="44">
        <f>SUM(G9:G34)</f>
        <v>398</v>
      </c>
      <c r="H35" s="44">
        <f>SUM(H9:H34)</f>
        <v>111</v>
      </c>
      <c r="I35" s="39">
        <f>SUM(I9:I34)</f>
        <v>509</v>
      </c>
      <c r="J35" s="39">
        <f>SUM(J9:J34)</f>
        <v>85</v>
      </c>
      <c r="K35" s="45">
        <f>SUM(K9:K34)</f>
        <v>1</v>
      </c>
      <c r="L35" s="45">
        <f>SUM(L9:L34)</f>
        <v>104</v>
      </c>
      <c r="M35" s="45">
        <f>SUM(M9:M34)</f>
        <v>151</v>
      </c>
      <c r="N35" s="45">
        <f>SUM(N9:N34)</f>
        <v>110</v>
      </c>
      <c r="O35" s="45">
        <f>SUM(O9:O34)</f>
        <v>147</v>
      </c>
      <c r="P35" s="45">
        <f>SUM(P9:P34)</f>
        <v>3</v>
      </c>
      <c r="Q35" s="45">
        <f>SUM(Q9:Q34)</f>
        <v>20</v>
      </c>
      <c r="R35" s="45">
        <f>SUM(R9:R34)</f>
        <v>54</v>
      </c>
      <c r="S35" s="46">
        <f>SUM(S9:S34)</f>
        <v>3</v>
      </c>
    </row>
    <row r="36" spans="1:19" ht="12.75">
      <c r="A36" s="47" t="s">
        <v>52</v>
      </c>
      <c r="B36" s="23">
        <v>8000</v>
      </c>
      <c r="C36" s="23">
        <v>4700</v>
      </c>
      <c r="D36" s="23">
        <v>2830</v>
      </c>
      <c r="E36" s="24">
        <v>0</v>
      </c>
      <c r="F36" s="24">
        <v>800</v>
      </c>
      <c r="G36" s="24">
        <v>1</v>
      </c>
      <c r="H36" s="24">
        <v>0</v>
      </c>
      <c r="I36" s="27">
        <f>SUM(G36:H36)</f>
        <v>1</v>
      </c>
      <c r="J36" s="24">
        <v>0</v>
      </c>
      <c r="K36" s="24">
        <v>0</v>
      </c>
      <c r="L36" s="25">
        <v>80</v>
      </c>
      <c r="M36" s="24">
        <v>41</v>
      </c>
      <c r="N36" s="24">
        <v>5</v>
      </c>
      <c r="O36" s="24">
        <v>23</v>
      </c>
      <c r="P36" s="24">
        <v>2</v>
      </c>
      <c r="Q36" s="24">
        <v>6</v>
      </c>
      <c r="R36" s="24">
        <v>27</v>
      </c>
      <c r="S36" s="26">
        <v>1</v>
      </c>
    </row>
    <row r="37" spans="1:19" ht="12.75">
      <c r="A37" s="47" t="s">
        <v>53</v>
      </c>
      <c r="B37" s="23">
        <v>638</v>
      </c>
      <c r="C37" s="23">
        <v>355</v>
      </c>
      <c r="D37" s="23">
        <v>158</v>
      </c>
      <c r="E37" s="24">
        <v>0</v>
      </c>
      <c r="F37" s="24">
        <v>40</v>
      </c>
      <c r="G37" s="24">
        <v>0</v>
      </c>
      <c r="H37" s="24">
        <v>1</v>
      </c>
      <c r="I37" s="27">
        <f>SUM(G37:H37)</f>
        <v>1</v>
      </c>
      <c r="J37" s="24">
        <v>0</v>
      </c>
      <c r="K37" s="24">
        <v>0</v>
      </c>
      <c r="L37" s="25">
        <v>10</v>
      </c>
      <c r="M37" s="24">
        <v>4</v>
      </c>
      <c r="N37" s="24">
        <v>0</v>
      </c>
      <c r="O37" s="24">
        <v>4</v>
      </c>
      <c r="P37" s="24">
        <v>1</v>
      </c>
      <c r="Q37" s="24">
        <v>1</v>
      </c>
      <c r="R37" s="24">
        <v>8</v>
      </c>
      <c r="S37" s="26">
        <v>0</v>
      </c>
    </row>
    <row r="38" spans="1:19" ht="12.75">
      <c r="A38" s="47" t="s">
        <v>54</v>
      </c>
      <c r="B38" s="23">
        <v>1269</v>
      </c>
      <c r="C38" s="23">
        <v>564</v>
      </c>
      <c r="D38" s="23">
        <v>455</v>
      </c>
      <c r="E38" s="24">
        <v>0</v>
      </c>
      <c r="F38" s="24">
        <v>92</v>
      </c>
      <c r="G38" s="24">
        <v>0</v>
      </c>
      <c r="H38" s="24">
        <v>1</v>
      </c>
      <c r="I38" s="27">
        <f>SUM(G38:H38)</f>
        <v>1</v>
      </c>
      <c r="J38" s="24">
        <v>0</v>
      </c>
      <c r="K38" s="24">
        <v>0</v>
      </c>
      <c r="L38" s="25">
        <v>9</v>
      </c>
      <c r="M38" s="24">
        <v>7</v>
      </c>
      <c r="N38" s="24">
        <v>13</v>
      </c>
      <c r="O38" s="24">
        <v>5</v>
      </c>
      <c r="P38" s="24">
        <v>1</v>
      </c>
      <c r="Q38" s="24">
        <v>1</v>
      </c>
      <c r="R38" s="24">
        <v>2</v>
      </c>
      <c r="S38" s="26">
        <v>0</v>
      </c>
    </row>
    <row r="39" spans="1:19" ht="12.75">
      <c r="A39" s="48" t="s">
        <v>55</v>
      </c>
      <c r="B39" s="49">
        <f>SUM(B36:B38)</f>
        <v>9907</v>
      </c>
      <c r="C39" s="49">
        <f>SUM(C36:C38)</f>
        <v>5619</v>
      </c>
      <c r="D39" s="49">
        <f>SUM(D36:D38)</f>
        <v>3443</v>
      </c>
      <c r="E39" s="50">
        <f>SUM(E36:E38)</f>
        <v>0</v>
      </c>
      <c r="F39" s="49">
        <f>SUM(F36:F38)</f>
        <v>932</v>
      </c>
      <c r="G39" s="49">
        <f>SUM(G36:G38)</f>
        <v>1</v>
      </c>
      <c r="H39" s="49">
        <f>SUM(H36:H38)</f>
        <v>2</v>
      </c>
      <c r="I39" s="51">
        <f>SUM(I36:I38)</f>
        <v>3</v>
      </c>
      <c r="J39" s="52">
        <f>SUM(J36:J38)</f>
        <v>0</v>
      </c>
      <c r="K39" s="52">
        <f>SUM(K36:K38)</f>
        <v>0</v>
      </c>
      <c r="L39" s="52">
        <f>SUM(L36:L38)</f>
        <v>99</v>
      </c>
      <c r="M39" s="52">
        <f>SUM(M36:M38)</f>
        <v>52</v>
      </c>
      <c r="N39" s="52">
        <f>SUM(N36:N38)</f>
        <v>18</v>
      </c>
      <c r="O39" s="52">
        <f>SUM(O36:O38)</f>
        <v>32</v>
      </c>
      <c r="P39" s="52">
        <f>SUM(P36:P38)</f>
        <v>4</v>
      </c>
      <c r="Q39" s="52">
        <f>SUM(Q36:Q38)</f>
        <v>8</v>
      </c>
      <c r="R39" s="52">
        <f>SUM(R36:R38)</f>
        <v>37</v>
      </c>
      <c r="S39" s="53">
        <f>SUM(S36:S38)</f>
        <v>1</v>
      </c>
    </row>
    <row r="40" spans="1:19" ht="12.75">
      <c r="A40" s="54" t="s">
        <v>56</v>
      </c>
      <c r="B40" s="55">
        <f>B39+B35</f>
        <v>79410</v>
      </c>
      <c r="C40" s="55">
        <f>C39+C35</f>
        <v>23716.5</v>
      </c>
      <c r="D40" s="55">
        <f>D39+D35</f>
        <v>49030.5</v>
      </c>
      <c r="E40" s="55">
        <f>E39+E35</f>
        <v>182</v>
      </c>
      <c r="F40" s="55">
        <f>F39+F35</f>
        <v>6923</v>
      </c>
      <c r="G40" s="55">
        <f>G39+G35</f>
        <v>399</v>
      </c>
      <c r="H40" s="55">
        <f>H39+H35</f>
        <v>113</v>
      </c>
      <c r="I40" s="55">
        <f>I39+I35</f>
        <v>512</v>
      </c>
      <c r="J40" s="55">
        <f>J39+J35</f>
        <v>85</v>
      </c>
      <c r="K40" s="55">
        <f>K39+K35</f>
        <v>1</v>
      </c>
      <c r="L40" s="55">
        <f>L39+L35</f>
        <v>203</v>
      </c>
      <c r="M40" s="55">
        <f>M39+M35</f>
        <v>203</v>
      </c>
      <c r="N40" s="55">
        <f>N39+N35</f>
        <v>128</v>
      </c>
      <c r="O40" s="55">
        <f>O39+O35</f>
        <v>179</v>
      </c>
      <c r="P40" s="55">
        <f>P39+P35</f>
        <v>7</v>
      </c>
      <c r="Q40" s="56">
        <f>Q39+Q35</f>
        <v>28</v>
      </c>
      <c r="R40" s="56">
        <f>R39+R35</f>
        <v>91</v>
      </c>
      <c r="S40" s="57">
        <f>S39+S35</f>
        <v>4</v>
      </c>
    </row>
  </sheetData>
  <sheetProtection/>
  <mergeCells count="26">
    <mergeCell ref="B1:S1"/>
    <mergeCell ref="B3:B7"/>
    <mergeCell ref="C3:D5"/>
    <mergeCell ref="E3:E7"/>
    <mergeCell ref="F3:F7"/>
    <mergeCell ref="G3:K4"/>
    <mergeCell ref="L3:N4"/>
    <mergeCell ref="O3:R4"/>
    <mergeCell ref="S3:S7"/>
    <mergeCell ref="G5:H5"/>
    <mergeCell ref="J5:K5"/>
    <mergeCell ref="L5:M5"/>
    <mergeCell ref="N5:N7"/>
    <mergeCell ref="O5:O7"/>
    <mergeCell ref="P5:P7"/>
    <mergeCell ref="Q5:Q7"/>
    <mergeCell ref="R5:R7"/>
    <mergeCell ref="C6:C7"/>
    <mergeCell ref="D6:D7"/>
    <mergeCell ref="G6:G7"/>
    <mergeCell ref="H6:H7"/>
    <mergeCell ref="I6:I7"/>
    <mergeCell ref="J6:J7"/>
    <mergeCell ref="K6:K7"/>
    <mergeCell ref="L6:L7"/>
    <mergeCell ref="M6:M7"/>
  </mergeCells>
  <printOptions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4">
      <selection activeCell="D40" activeCellId="1" sqref="A1:A65536 D40"/>
    </sheetView>
  </sheetViews>
  <sheetFormatPr defaultColWidth="10.00390625" defaultRowHeight="12.75"/>
  <cols>
    <col min="1" max="1" width="22.375" style="0" customWidth="1"/>
    <col min="2" max="3" width="5.625" style="0" customWidth="1"/>
    <col min="5" max="5" width="8.125" style="0" customWidth="1"/>
    <col min="6" max="6" width="7.50390625" style="0" customWidth="1"/>
    <col min="7" max="7" width="7.00390625" style="0" customWidth="1"/>
    <col min="8" max="8" width="7.25390625" style="0" customWidth="1"/>
    <col min="9" max="9" width="5.75390625" style="0" customWidth="1"/>
    <col min="10" max="10" width="6.875" style="0" customWidth="1"/>
    <col min="11" max="11" width="8.50390625" style="0" customWidth="1"/>
    <col min="12" max="12" width="5.50390625" style="0" customWidth="1"/>
  </cols>
  <sheetData>
    <row r="1" spans="1:12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75">
      <c r="A3" s="58"/>
      <c r="B3" s="59" t="s">
        <v>58</v>
      </c>
      <c r="C3" s="59" t="s">
        <v>59</v>
      </c>
      <c r="D3" s="60" t="s">
        <v>60</v>
      </c>
      <c r="E3" s="60"/>
      <c r="F3" s="60"/>
      <c r="G3" s="60"/>
      <c r="H3" s="60"/>
      <c r="I3" s="61"/>
      <c r="J3" s="62" t="s">
        <v>61</v>
      </c>
      <c r="K3" s="63" t="s">
        <v>62</v>
      </c>
      <c r="L3" s="64" t="s">
        <v>63</v>
      </c>
    </row>
    <row r="4" spans="1:12" ht="12.75">
      <c r="A4" s="58"/>
      <c r="B4" s="59"/>
      <c r="C4" s="59"/>
      <c r="D4" s="65"/>
      <c r="E4" s="65"/>
      <c r="F4" s="65"/>
      <c r="G4" s="65"/>
      <c r="H4" s="65"/>
      <c r="I4" s="66"/>
      <c r="J4" s="62"/>
      <c r="K4" s="65"/>
      <c r="L4" s="64"/>
    </row>
    <row r="5" spans="1:12" ht="12.75">
      <c r="A5" s="58"/>
      <c r="B5" s="59"/>
      <c r="C5" s="59"/>
      <c r="D5" s="65"/>
      <c r="E5" s="65"/>
      <c r="F5" s="65"/>
      <c r="G5" s="65"/>
      <c r="H5" s="65"/>
      <c r="I5" s="66"/>
      <c r="J5" s="62"/>
      <c r="K5" s="65"/>
      <c r="L5" s="64"/>
    </row>
    <row r="6" spans="1:12" ht="12.75">
      <c r="A6" s="58"/>
      <c r="B6" s="59"/>
      <c r="C6" s="59"/>
      <c r="D6" s="67" t="s">
        <v>64</v>
      </c>
      <c r="E6" s="67" t="s">
        <v>65</v>
      </c>
      <c r="F6" s="67" t="s">
        <v>66</v>
      </c>
      <c r="G6" s="67" t="s">
        <v>67</v>
      </c>
      <c r="H6" s="67" t="s">
        <v>68</v>
      </c>
      <c r="I6" s="68" t="s">
        <v>69</v>
      </c>
      <c r="J6" s="62"/>
      <c r="K6" s="67" t="s">
        <v>70</v>
      </c>
      <c r="L6" s="64"/>
    </row>
    <row r="7" spans="1:12" ht="177" customHeight="1">
      <c r="A7" s="58"/>
      <c r="B7" s="59"/>
      <c r="C7" s="59"/>
      <c r="D7" s="67"/>
      <c r="E7" s="67"/>
      <c r="F7" s="67"/>
      <c r="G7" s="67"/>
      <c r="H7" s="67"/>
      <c r="I7" s="67"/>
      <c r="J7" s="62"/>
      <c r="K7" s="67"/>
      <c r="L7" s="64"/>
    </row>
    <row r="8" spans="1:12" ht="12.75">
      <c r="A8" s="13" t="s">
        <v>26</v>
      </c>
      <c r="B8" s="69">
        <v>1</v>
      </c>
      <c r="C8" s="70">
        <v>2</v>
      </c>
      <c r="D8" s="70">
        <v>3</v>
      </c>
      <c r="E8" s="69">
        <v>4</v>
      </c>
      <c r="F8" s="70">
        <v>5</v>
      </c>
      <c r="G8" s="70">
        <v>6</v>
      </c>
      <c r="H8" s="70">
        <v>7</v>
      </c>
      <c r="I8" s="70">
        <v>2</v>
      </c>
      <c r="J8" s="71">
        <v>8</v>
      </c>
      <c r="K8" s="65">
        <v>9</v>
      </c>
      <c r="L8" s="72">
        <v>10</v>
      </c>
    </row>
    <row r="9" spans="1:12" ht="12.75">
      <c r="A9" s="17" t="s">
        <v>27</v>
      </c>
      <c r="B9" s="73">
        <v>55.2</v>
      </c>
      <c r="C9" s="74">
        <v>44.4</v>
      </c>
      <c r="D9" s="73">
        <v>6.6</v>
      </c>
      <c r="E9" s="73">
        <v>0</v>
      </c>
      <c r="F9" s="73">
        <v>11.6</v>
      </c>
      <c r="G9" s="73">
        <v>4.8</v>
      </c>
      <c r="H9" s="73">
        <v>21.4</v>
      </c>
      <c r="I9" s="74">
        <f>D9+F9+G9+H9</f>
        <v>44.4</v>
      </c>
      <c r="J9" s="71">
        <v>311.1</v>
      </c>
      <c r="K9" s="65">
        <v>0</v>
      </c>
      <c r="L9" s="72">
        <v>18.8</v>
      </c>
    </row>
    <row r="10" spans="1:12" ht="12.75">
      <c r="A10" s="17" t="s">
        <v>28</v>
      </c>
      <c r="B10" s="73">
        <v>57.1</v>
      </c>
      <c r="C10" s="74">
        <v>38.9</v>
      </c>
      <c r="D10" s="75">
        <v>35.9</v>
      </c>
      <c r="E10" s="75">
        <v>6</v>
      </c>
      <c r="F10" s="75">
        <v>1.8</v>
      </c>
      <c r="G10" s="75">
        <v>0.2</v>
      </c>
      <c r="H10" s="75">
        <v>1</v>
      </c>
      <c r="I10" s="74">
        <f>D10+F10+G10+H10</f>
        <v>38.9</v>
      </c>
      <c r="J10" s="76">
        <v>377</v>
      </c>
      <c r="K10" s="65">
        <v>0</v>
      </c>
      <c r="L10" s="72">
        <v>113.2</v>
      </c>
    </row>
    <row r="11" spans="1:12" ht="12.75">
      <c r="A11" s="17" t="s">
        <v>29</v>
      </c>
      <c r="B11" s="73">
        <v>26.9</v>
      </c>
      <c r="C11" s="74">
        <v>23.9</v>
      </c>
      <c r="D11" s="75">
        <v>6.4</v>
      </c>
      <c r="E11" s="75">
        <v>0.2</v>
      </c>
      <c r="F11" s="75">
        <v>3.2</v>
      </c>
      <c r="G11" s="75">
        <v>4.6</v>
      </c>
      <c r="H11" s="75">
        <v>9.7</v>
      </c>
      <c r="I11" s="74">
        <f>D11+F11+G11+H11</f>
        <v>23.9</v>
      </c>
      <c r="J11" s="71">
        <v>185.9</v>
      </c>
      <c r="K11" s="65">
        <v>2.1</v>
      </c>
      <c r="L11" s="72">
        <v>7.6</v>
      </c>
    </row>
    <row r="12" spans="1:12" ht="12.75">
      <c r="A12" s="17" t="s">
        <v>30</v>
      </c>
      <c r="B12" s="73">
        <v>13.1</v>
      </c>
      <c r="C12" s="74">
        <v>10.4</v>
      </c>
      <c r="D12" s="75">
        <v>4.3</v>
      </c>
      <c r="E12" s="75">
        <v>0.5</v>
      </c>
      <c r="F12" s="75">
        <v>0.7</v>
      </c>
      <c r="G12" s="75">
        <v>1</v>
      </c>
      <c r="H12" s="75">
        <v>4.4</v>
      </c>
      <c r="I12" s="74">
        <f>D12+F12+G12+H12</f>
        <v>10.4</v>
      </c>
      <c r="J12" s="77">
        <v>77.1</v>
      </c>
      <c r="K12" s="65">
        <v>0</v>
      </c>
      <c r="L12" s="72">
        <v>6.2</v>
      </c>
    </row>
    <row r="13" spans="1:12" ht="12.75">
      <c r="A13" s="17" t="s">
        <v>31</v>
      </c>
      <c r="B13" s="73">
        <v>28.7</v>
      </c>
      <c r="C13" s="74">
        <v>20.2</v>
      </c>
      <c r="D13" s="75">
        <v>8.6</v>
      </c>
      <c r="E13" s="75">
        <v>0.9</v>
      </c>
      <c r="F13" s="75">
        <v>2.6</v>
      </c>
      <c r="G13" s="75">
        <v>4.1</v>
      </c>
      <c r="H13" s="75">
        <v>4.9</v>
      </c>
      <c r="I13" s="74">
        <f>D13+F13+G13+H13</f>
        <v>20.2</v>
      </c>
      <c r="J13" s="71">
        <v>141.2</v>
      </c>
      <c r="K13" s="65">
        <v>0</v>
      </c>
      <c r="L13" s="78">
        <v>13</v>
      </c>
    </row>
    <row r="14" spans="1:12" ht="12.75">
      <c r="A14" s="17" t="s">
        <v>32</v>
      </c>
      <c r="B14" s="73">
        <v>5.6</v>
      </c>
      <c r="C14" s="74">
        <v>2.8</v>
      </c>
      <c r="D14" s="75">
        <v>1.3</v>
      </c>
      <c r="E14" s="79">
        <v>0.04</v>
      </c>
      <c r="F14" s="75">
        <v>0.5</v>
      </c>
      <c r="G14" s="75">
        <v>0.3</v>
      </c>
      <c r="H14" s="75">
        <v>0.7</v>
      </c>
      <c r="I14" s="74">
        <f>D14+F14+G14+H14</f>
        <v>2.8</v>
      </c>
      <c r="J14" s="71">
        <v>39.5</v>
      </c>
      <c r="K14" s="65">
        <v>0</v>
      </c>
      <c r="L14" s="72">
        <v>2.5</v>
      </c>
    </row>
    <row r="15" spans="1:12" ht="12.75">
      <c r="A15" s="17" t="s">
        <v>29</v>
      </c>
      <c r="B15" s="73">
        <v>17</v>
      </c>
      <c r="C15" s="74">
        <v>14.4</v>
      </c>
      <c r="D15" s="75">
        <v>3.1</v>
      </c>
      <c r="E15" s="75">
        <v>1.5</v>
      </c>
      <c r="F15" s="75">
        <v>1.3</v>
      </c>
      <c r="G15" s="75">
        <v>1.6</v>
      </c>
      <c r="H15" s="75">
        <v>8.4</v>
      </c>
      <c r="I15" s="74">
        <f>D15+F15+G15+H15</f>
        <v>14.4</v>
      </c>
      <c r="J15" s="71">
        <v>122.3</v>
      </c>
      <c r="K15" s="65">
        <v>0</v>
      </c>
      <c r="L15" s="78">
        <v>10</v>
      </c>
    </row>
    <row r="16" spans="1:12" ht="12.75">
      <c r="A16" s="17" t="s">
        <v>33</v>
      </c>
      <c r="B16" s="73">
        <v>25</v>
      </c>
      <c r="C16" s="74">
        <v>23.4</v>
      </c>
      <c r="D16" s="75">
        <v>6.9</v>
      </c>
      <c r="E16" s="75">
        <v>0.7</v>
      </c>
      <c r="F16" s="75">
        <v>2.3</v>
      </c>
      <c r="G16" s="75">
        <v>1.8</v>
      </c>
      <c r="H16" s="75">
        <v>12.4</v>
      </c>
      <c r="I16" s="74">
        <f>D16+F16+G16+H16</f>
        <v>23.4</v>
      </c>
      <c r="J16" s="71">
        <v>171.7</v>
      </c>
      <c r="K16" s="65">
        <v>0</v>
      </c>
      <c r="L16" s="78">
        <v>19.3</v>
      </c>
    </row>
    <row r="17" spans="1:12" ht="12.75">
      <c r="A17" s="17" t="s">
        <v>34</v>
      </c>
      <c r="B17" s="73">
        <v>4.1</v>
      </c>
      <c r="C17" s="74">
        <v>3.8</v>
      </c>
      <c r="D17" s="75">
        <v>1.3</v>
      </c>
      <c r="E17" s="75">
        <v>0.1</v>
      </c>
      <c r="F17" s="75">
        <v>0.3</v>
      </c>
      <c r="G17" s="75">
        <v>0.6</v>
      </c>
      <c r="H17" s="75">
        <v>1.6</v>
      </c>
      <c r="I17" s="74">
        <f>D17+F17+G17+H17</f>
        <v>3.8000000000000003</v>
      </c>
      <c r="J17" s="71">
        <v>34.6</v>
      </c>
      <c r="K17" s="65">
        <v>0</v>
      </c>
      <c r="L17" s="72">
        <v>4.2</v>
      </c>
    </row>
    <row r="18" spans="1:12" ht="12.75">
      <c r="A18" s="39" t="s">
        <v>35</v>
      </c>
      <c r="B18" s="73">
        <v>10.5</v>
      </c>
      <c r="C18" s="74">
        <v>9.1</v>
      </c>
      <c r="D18" s="75">
        <v>2.1</v>
      </c>
      <c r="E18" s="75">
        <v>0.3</v>
      </c>
      <c r="F18" s="75">
        <v>0.8</v>
      </c>
      <c r="G18" s="75">
        <v>0.5</v>
      </c>
      <c r="H18" s="75">
        <v>5.7</v>
      </c>
      <c r="I18" s="74">
        <f>D18+F18+G18+H18</f>
        <v>9.100000000000001</v>
      </c>
      <c r="J18" s="71">
        <v>72.3</v>
      </c>
      <c r="K18" s="65">
        <v>0</v>
      </c>
      <c r="L18" s="72">
        <v>4.4</v>
      </c>
    </row>
    <row r="19" spans="1:12" ht="12.75">
      <c r="A19" s="17" t="s">
        <v>36</v>
      </c>
      <c r="B19" s="73">
        <v>12.3</v>
      </c>
      <c r="C19" s="74">
        <v>10.9</v>
      </c>
      <c r="D19" s="75">
        <v>4.1</v>
      </c>
      <c r="E19" s="75">
        <v>0.5</v>
      </c>
      <c r="F19" s="75">
        <v>0.8</v>
      </c>
      <c r="G19" s="75">
        <v>0.7</v>
      </c>
      <c r="H19" s="75">
        <v>5.3</v>
      </c>
      <c r="I19" s="74">
        <f>D19+F19+G19+H19</f>
        <v>10.899999999999999</v>
      </c>
      <c r="J19" s="71">
        <v>82.7</v>
      </c>
      <c r="K19" s="65">
        <v>0</v>
      </c>
      <c r="L19" s="72">
        <v>8.2</v>
      </c>
    </row>
    <row r="20" spans="1:12" ht="12.75">
      <c r="A20" s="17" t="s">
        <v>37</v>
      </c>
      <c r="B20" s="73">
        <v>25</v>
      </c>
      <c r="C20" s="74">
        <v>19.6</v>
      </c>
      <c r="D20" s="75">
        <v>4.1</v>
      </c>
      <c r="E20" s="75">
        <v>0.4</v>
      </c>
      <c r="F20" s="75">
        <v>1</v>
      </c>
      <c r="G20" s="75">
        <v>1</v>
      </c>
      <c r="H20" s="75">
        <v>13.5</v>
      </c>
      <c r="I20" s="74">
        <f>D20+F20+G20+H20</f>
        <v>19.6</v>
      </c>
      <c r="J20" s="71">
        <v>165.8</v>
      </c>
      <c r="K20" s="65">
        <v>0</v>
      </c>
      <c r="L20" s="78">
        <v>16</v>
      </c>
    </row>
    <row r="21" spans="1:12" ht="12.75">
      <c r="A21" s="17" t="s">
        <v>38</v>
      </c>
      <c r="B21" s="73">
        <v>16.9</v>
      </c>
      <c r="C21" s="74">
        <v>16.9</v>
      </c>
      <c r="D21" s="75">
        <v>4.9</v>
      </c>
      <c r="E21" s="75">
        <v>0.7</v>
      </c>
      <c r="F21" s="75">
        <v>1.3</v>
      </c>
      <c r="G21" s="75">
        <v>1.7</v>
      </c>
      <c r="H21" s="75">
        <v>9</v>
      </c>
      <c r="I21" s="74">
        <f>D21+F21+G21+H21</f>
        <v>16.9</v>
      </c>
      <c r="J21" s="71">
        <v>119.1</v>
      </c>
      <c r="K21" s="65">
        <v>0</v>
      </c>
      <c r="L21" s="72">
        <v>46.3</v>
      </c>
    </row>
    <row r="22" spans="1:12" ht="12.75">
      <c r="A22" s="17" t="s">
        <v>39</v>
      </c>
      <c r="B22" s="73">
        <v>25.1</v>
      </c>
      <c r="C22" s="74">
        <v>20.4</v>
      </c>
      <c r="D22" s="75">
        <v>6.5</v>
      </c>
      <c r="E22" s="75">
        <v>0.6</v>
      </c>
      <c r="F22" s="75">
        <v>1.6</v>
      </c>
      <c r="G22" s="75">
        <v>2.1</v>
      </c>
      <c r="H22" s="75">
        <v>10.2</v>
      </c>
      <c r="I22" s="74">
        <f>D22+F22+G22+H22</f>
        <v>20.4</v>
      </c>
      <c r="J22" s="71">
        <v>158.9</v>
      </c>
      <c r="K22" s="65">
        <v>0</v>
      </c>
      <c r="L22" s="72">
        <v>5.5</v>
      </c>
    </row>
    <row r="23" spans="1:12" ht="12.75">
      <c r="A23" s="17" t="s">
        <v>40</v>
      </c>
      <c r="B23" s="73">
        <v>9.5</v>
      </c>
      <c r="C23" s="74">
        <v>7.6</v>
      </c>
      <c r="D23" s="75">
        <v>2.2</v>
      </c>
      <c r="E23" s="75">
        <v>0.7</v>
      </c>
      <c r="F23" s="75">
        <v>0.6</v>
      </c>
      <c r="G23" s="75">
        <v>0.4</v>
      </c>
      <c r="H23" s="75">
        <v>4.4</v>
      </c>
      <c r="I23" s="74">
        <f>D23+F23+G23+H23</f>
        <v>7.6000000000000005</v>
      </c>
      <c r="J23" s="71">
        <v>76.1</v>
      </c>
      <c r="K23" s="65">
        <v>0</v>
      </c>
      <c r="L23" s="72">
        <v>11.3</v>
      </c>
    </row>
    <row r="24" spans="1:12" ht="12.75">
      <c r="A24" s="39" t="s">
        <v>31</v>
      </c>
      <c r="B24" s="73">
        <v>25.8</v>
      </c>
      <c r="C24" s="74">
        <v>23.2</v>
      </c>
      <c r="D24" s="75">
        <v>5</v>
      </c>
      <c r="E24" s="75">
        <v>0.7</v>
      </c>
      <c r="F24" s="75">
        <v>1.9</v>
      </c>
      <c r="G24" s="75">
        <v>2.4</v>
      </c>
      <c r="H24" s="75">
        <v>13.9</v>
      </c>
      <c r="I24" s="74">
        <f>D24+F24+G24+H24</f>
        <v>23.200000000000003</v>
      </c>
      <c r="J24" s="71">
        <v>171.8</v>
      </c>
      <c r="K24" s="65">
        <v>0</v>
      </c>
      <c r="L24" s="72">
        <v>19.9</v>
      </c>
    </row>
    <row r="25" spans="1:12" ht="12.75">
      <c r="A25" s="17" t="s">
        <v>41</v>
      </c>
      <c r="B25" s="73">
        <v>12.1</v>
      </c>
      <c r="C25" s="74">
        <v>10.2</v>
      </c>
      <c r="D25" s="75">
        <v>2.9</v>
      </c>
      <c r="E25" s="75">
        <v>0.2</v>
      </c>
      <c r="F25" s="75">
        <v>0.3</v>
      </c>
      <c r="G25" s="75">
        <v>0.8</v>
      </c>
      <c r="H25" s="80">
        <v>6.2</v>
      </c>
      <c r="I25" s="74">
        <f>D25+F25+G25+H25</f>
        <v>10.2</v>
      </c>
      <c r="J25" s="76">
        <v>77.9</v>
      </c>
      <c r="K25" s="65">
        <v>0</v>
      </c>
      <c r="L25" s="72">
        <v>4.5</v>
      </c>
    </row>
    <row r="26" spans="1:12" ht="12.75">
      <c r="A26" s="17" t="s">
        <v>42</v>
      </c>
      <c r="B26" s="73">
        <v>10</v>
      </c>
      <c r="C26" s="74">
        <v>8.2</v>
      </c>
      <c r="D26" s="75">
        <v>2.6</v>
      </c>
      <c r="E26" s="75">
        <v>0.1</v>
      </c>
      <c r="F26" s="75">
        <v>0.5</v>
      </c>
      <c r="G26" s="75">
        <v>0.2</v>
      </c>
      <c r="H26" s="75">
        <v>4.9</v>
      </c>
      <c r="I26" s="74">
        <f>D26+F26+G26+H26</f>
        <v>8.200000000000001</v>
      </c>
      <c r="J26" s="71">
        <v>64.1</v>
      </c>
      <c r="K26" s="65">
        <v>0</v>
      </c>
      <c r="L26" s="72">
        <v>1.9</v>
      </c>
    </row>
    <row r="27" spans="1:12" ht="12.75">
      <c r="A27" s="17" t="s">
        <v>43</v>
      </c>
      <c r="B27" s="73">
        <v>22.6</v>
      </c>
      <c r="C27" s="74">
        <v>21.5</v>
      </c>
      <c r="D27" s="75">
        <v>4.6</v>
      </c>
      <c r="E27" s="75">
        <v>0.2</v>
      </c>
      <c r="F27" s="75">
        <v>1.3</v>
      </c>
      <c r="G27" s="75">
        <v>2.2</v>
      </c>
      <c r="H27" s="75">
        <v>13.4</v>
      </c>
      <c r="I27" s="74">
        <f>D27+F27+G27+H27</f>
        <v>21.5</v>
      </c>
      <c r="J27" s="71">
        <v>151.9</v>
      </c>
      <c r="K27" s="65">
        <v>0</v>
      </c>
      <c r="L27" s="72">
        <v>13.9</v>
      </c>
    </row>
    <row r="28" spans="1:12" ht="12.75">
      <c r="A28" s="41" t="s">
        <v>44</v>
      </c>
      <c r="B28" s="73">
        <v>12.9</v>
      </c>
      <c r="C28" s="74">
        <v>12.4</v>
      </c>
      <c r="D28" s="75">
        <v>3.9</v>
      </c>
      <c r="E28" s="75">
        <v>0.5</v>
      </c>
      <c r="F28" s="75">
        <v>1</v>
      </c>
      <c r="G28" s="75">
        <v>1</v>
      </c>
      <c r="H28" s="75">
        <v>6.5</v>
      </c>
      <c r="I28" s="74">
        <f>D28+F28+G28+H28</f>
        <v>12.4</v>
      </c>
      <c r="J28" s="71">
        <v>84.5</v>
      </c>
      <c r="K28" s="42">
        <v>0</v>
      </c>
      <c r="L28" s="78">
        <v>4.3</v>
      </c>
    </row>
    <row r="29" spans="1:12" ht="12.75">
      <c r="A29" s="41" t="s">
        <v>45</v>
      </c>
      <c r="B29" s="73">
        <v>22.4</v>
      </c>
      <c r="C29" s="74">
        <v>20.1</v>
      </c>
      <c r="D29" s="75">
        <v>4.2</v>
      </c>
      <c r="E29" s="75">
        <v>0.6</v>
      </c>
      <c r="F29" s="75">
        <v>1.6</v>
      </c>
      <c r="G29" s="75">
        <v>1.2</v>
      </c>
      <c r="H29" s="75">
        <v>13.1</v>
      </c>
      <c r="I29" s="74">
        <f>D29+F29+G29+H29</f>
        <v>20.1</v>
      </c>
      <c r="J29" s="71">
        <v>157.3</v>
      </c>
      <c r="K29" s="65">
        <v>0</v>
      </c>
      <c r="L29" s="78">
        <v>12.2</v>
      </c>
    </row>
    <row r="30" spans="1:12" ht="12.75">
      <c r="A30" s="41" t="s">
        <v>46</v>
      </c>
      <c r="B30" s="73">
        <v>16.4</v>
      </c>
      <c r="C30" s="74">
        <v>15.3</v>
      </c>
      <c r="D30" s="73">
        <v>4.7</v>
      </c>
      <c r="E30" s="73">
        <v>0.5</v>
      </c>
      <c r="F30" s="73">
        <v>1.4</v>
      </c>
      <c r="G30" s="73">
        <v>1.2</v>
      </c>
      <c r="H30" s="73">
        <v>8</v>
      </c>
      <c r="I30" s="74">
        <f>D30+F30+G30+H30</f>
        <v>15.3</v>
      </c>
      <c r="J30" s="71">
        <v>114.3</v>
      </c>
      <c r="K30" s="65">
        <v>0</v>
      </c>
      <c r="L30" s="72">
        <v>14.3</v>
      </c>
    </row>
    <row r="31" spans="1:12" ht="12.75">
      <c r="A31" s="41" t="s">
        <v>47</v>
      </c>
      <c r="B31" s="73">
        <v>6.3</v>
      </c>
      <c r="C31" s="74">
        <v>6.3</v>
      </c>
      <c r="D31" s="75">
        <v>1.2</v>
      </c>
      <c r="E31" s="75">
        <v>0.2</v>
      </c>
      <c r="F31" s="75">
        <v>0.3</v>
      </c>
      <c r="G31" s="75">
        <v>0.2</v>
      </c>
      <c r="H31" s="75">
        <v>4.6</v>
      </c>
      <c r="I31" s="74">
        <f>D31+F31+G31+H31</f>
        <v>6.3</v>
      </c>
      <c r="J31" s="71">
        <v>41.2</v>
      </c>
      <c r="K31" s="65">
        <v>0</v>
      </c>
      <c r="L31" s="72">
        <v>4.9</v>
      </c>
    </row>
    <row r="32" spans="1:12" ht="12.75">
      <c r="A32" s="41" t="s">
        <v>48</v>
      </c>
      <c r="B32" s="73">
        <v>10.7</v>
      </c>
      <c r="C32" s="74">
        <v>10</v>
      </c>
      <c r="D32" s="75">
        <v>2.3</v>
      </c>
      <c r="E32" s="75">
        <v>0.4</v>
      </c>
      <c r="F32" s="75">
        <v>0.7</v>
      </c>
      <c r="G32" s="75">
        <v>0.9</v>
      </c>
      <c r="H32" s="75">
        <v>6.1</v>
      </c>
      <c r="I32" s="74">
        <f>D32+F32+G32+H32</f>
        <v>10</v>
      </c>
      <c r="J32" s="71">
        <v>58.4</v>
      </c>
      <c r="K32" s="65">
        <v>0</v>
      </c>
      <c r="L32" s="72">
        <v>11.7</v>
      </c>
    </row>
    <row r="33" spans="1:12" ht="12.75">
      <c r="A33" s="41" t="s">
        <v>49</v>
      </c>
      <c r="B33" s="73">
        <v>8.3</v>
      </c>
      <c r="C33" s="74">
        <v>7.7</v>
      </c>
      <c r="D33" s="75">
        <v>2.5</v>
      </c>
      <c r="E33" s="75">
        <v>0.2</v>
      </c>
      <c r="F33" s="75">
        <v>0.5</v>
      </c>
      <c r="G33" s="75">
        <v>0.6</v>
      </c>
      <c r="H33" s="75">
        <v>4.1</v>
      </c>
      <c r="I33" s="74">
        <f>D33+F33+G33+H33</f>
        <v>7.699999999999999</v>
      </c>
      <c r="J33" s="71">
        <v>53.9</v>
      </c>
      <c r="K33" s="65">
        <v>0</v>
      </c>
      <c r="L33" s="78">
        <v>7</v>
      </c>
    </row>
    <row r="34" spans="1:12" ht="12.75">
      <c r="A34" s="41" t="s">
        <v>50</v>
      </c>
      <c r="B34" s="73">
        <v>18.6</v>
      </c>
      <c r="C34" s="74">
        <v>18</v>
      </c>
      <c r="D34" s="75">
        <v>4.5</v>
      </c>
      <c r="E34" s="75">
        <v>0.6</v>
      </c>
      <c r="F34" s="75">
        <v>1.1</v>
      </c>
      <c r="G34" s="75">
        <v>1.5</v>
      </c>
      <c r="H34" s="75">
        <v>10.9</v>
      </c>
      <c r="I34" s="74">
        <f>D34+F34+G34+H34</f>
        <v>18</v>
      </c>
      <c r="J34" s="71">
        <v>122.7</v>
      </c>
      <c r="K34" s="65">
        <v>0</v>
      </c>
      <c r="L34" s="72">
        <v>14.4</v>
      </c>
    </row>
    <row r="35" spans="1:12" ht="12.75">
      <c r="A35" s="43" t="s">
        <v>51</v>
      </c>
      <c r="B35" s="81">
        <f>SUM(B9:B34)</f>
        <v>498.1</v>
      </c>
      <c r="C35" s="81">
        <f>SUM(C9:C34)</f>
        <v>419.59999999999997</v>
      </c>
      <c r="D35" s="81">
        <f>SUM(D9:D34)</f>
        <v>136.7</v>
      </c>
      <c r="E35" s="81">
        <f>SUM(E9:E34)</f>
        <v>17.339999999999996</v>
      </c>
      <c r="F35" s="81">
        <f>SUM(F9:F34)</f>
        <v>41.00000000000001</v>
      </c>
      <c r="G35" s="81">
        <f>SUM(G9:G34)</f>
        <v>37.599999999999994</v>
      </c>
      <c r="H35" s="81">
        <f>SUM(H9:H34)</f>
        <v>204.3</v>
      </c>
      <c r="I35" s="81">
        <f>SUM(I9:I34)</f>
        <v>419.59999999999997</v>
      </c>
      <c r="J35" s="81">
        <f>SUM(J9:J34)</f>
        <v>3233.2999999999997</v>
      </c>
      <c r="K35" s="81">
        <f>SUM(K9:K34)</f>
        <v>2.1</v>
      </c>
      <c r="L35" s="82">
        <f>SUM(L9:L34)</f>
        <v>395.4999999999999</v>
      </c>
    </row>
    <row r="36" spans="1:12" ht="12.75">
      <c r="A36" s="47" t="s">
        <v>52</v>
      </c>
      <c r="B36" s="73">
        <v>40.6</v>
      </c>
      <c r="C36" s="74">
        <v>17.8</v>
      </c>
      <c r="D36" s="75">
        <v>0</v>
      </c>
      <c r="E36" s="75">
        <v>0</v>
      </c>
      <c r="F36" s="75">
        <v>1.2</v>
      </c>
      <c r="G36" s="75">
        <v>6.3</v>
      </c>
      <c r="H36" s="75">
        <v>10.3</v>
      </c>
      <c r="I36" s="74">
        <f>D36+F36+G36+H36</f>
        <v>17.8</v>
      </c>
      <c r="J36" s="71">
        <v>177.8</v>
      </c>
      <c r="K36" s="65">
        <v>75.6</v>
      </c>
      <c r="L36" s="78">
        <v>6</v>
      </c>
    </row>
    <row r="37" spans="1:12" ht="12.75">
      <c r="A37" s="47" t="s">
        <v>53</v>
      </c>
      <c r="B37" s="73">
        <v>7</v>
      </c>
      <c r="C37" s="74">
        <v>6.1</v>
      </c>
      <c r="D37" s="75">
        <v>0.5</v>
      </c>
      <c r="E37" s="75">
        <v>0</v>
      </c>
      <c r="F37" s="75">
        <v>0.7</v>
      </c>
      <c r="G37" s="75">
        <v>1.2</v>
      </c>
      <c r="H37" s="75">
        <v>3.7</v>
      </c>
      <c r="I37" s="74">
        <f>D37+F37+G37+H37</f>
        <v>6.1</v>
      </c>
      <c r="J37" s="71">
        <v>43.8</v>
      </c>
      <c r="K37" s="65">
        <v>0</v>
      </c>
      <c r="L37" s="72">
        <v>1.6</v>
      </c>
    </row>
    <row r="38" spans="1:12" ht="12.75">
      <c r="A38" s="47" t="s">
        <v>54</v>
      </c>
      <c r="B38" s="73">
        <v>10.7</v>
      </c>
      <c r="C38" s="74">
        <v>5.4</v>
      </c>
      <c r="D38" s="75">
        <v>4.5</v>
      </c>
      <c r="E38" s="75">
        <v>1.2</v>
      </c>
      <c r="F38" s="75">
        <v>0.5</v>
      </c>
      <c r="G38" s="75">
        <v>0.1</v>
      </c>
      <c r="H38" s="75">
        <v>0.3</v>
      </c>
      <c r="I38" s="74">
        <f>D38+F38+G38+H38</f>
        <v>5.3999999999999995</v>
      </c>
      <c r="J38" s="76">
        <v>44.9</v>
      </c>
      <c r="K38" s="65">
        <v>0</v>
      </c>
      <c r="L38" s="72">
        <v>14.1</v>
      </c>
    </row>
    <row r="39" spans="1:12" ht="12.75">
      <c r="A39" s="83" t="s">
        <v>55</v>
      </c>
      <c r="B39" s="84">
        <f>SUM(B36:B38)</f>
        <v>58.3</v>
      </c>
      <c r="C39" s="84">
        <f>SUM(C36:C38)</f>
        <v>29.3</v>
      </c>
      <c r="D39" s="84">
        <f>SUM(D36:D38)</f>
        <v>5</v>
      </c>
      <c r="E39" s="73">
        <f>SUM(E36:E38)</f>
        <v>1.2</v>
      </c>
      <c r="F39" s="84">
        <f>SUM(F36:F38)</f>
        <v>2.4</v>
      </c>
      <c r="G39" s="84">
        <f>SUM(G36:G38)</f>
        <v>7.6</v>
      </c>
      <c r="H39" s="84">
        <f>SUM(H36:H38)</f>
        <v>14.3</v>
      </c>
      <c r="I39" s="84">
        <f>SUM(I36:I38)</f>
        <v>29.3</v>
      </c>
      <c r="J39" s="84">
        <f>SUM(J36:J38)</f>
        <v>266.5</v>
      </c>
      <c r="K39" s="84">
        <f>SUM(K36:K38)</f>
        <v>75.6</v>
      </c>
      <c r="L39" s="85">
        <f>SUM(L36:L38)</f>
        <v>21.7</v>
      </c>
    </row>
    <row r="40" spans="1:12" ht="12.75">
      <c r="A40" s="86"/>
      <c r="B40" s="87">
        <f>B39+B35</f>
        <v>556.4</v>
      </c>
      <c r="C40" s="87">
        <f>C39+C35</f>
        <v>448.9</v>
      </c>
      <c r="D40" s="87">
        <f>D39+D35</f>
        <v>141.7</v>
      </c>
      <c r="E40" s="87">
        <f>E39+E35</f>
        <v>18.539999999999996</v>
      </c>
      <c r="F40" s="87">
        <f>F39+F35</f>
        <v>43.400000000000006</v>
      </c>
      <c r="G40" s="87">
        <f>G39+G35</f>
        <v>45.199999999999996</v>
      </c>
      <c r="H40" s="87">
        <f>H39+H35</f>
        <v>218.60000000000002</v>
      </c>
      <c r="I40" s="87">
        <f>I39+I35</f>
        <v>448.9</v>
      </c>
      <c r="J40" s="87">
        <f>J39+J35</f>
        <v>3499.7999999999997</v>
      </c>
      <c r="K40" s="87">
        <f>K39+K35</f>
        <v>77.69999999999999</v>
      </c>
      <c r="L40" s="88">
        <f>L39+L35</f>
        <v>417.1999999999999</v>
      </c>
    </row>
  </sheetData>
  <sheetProtection/>
  <mergeCells count="14">
    <mergeCell ref="A1:L1"/>
    <mergeCell ref="A3:A7"/>
    <mergeCell ref="B3:B7"/>
    <mergeCell ref="C3:C7"/>
    <mergeCell ref="D3:H3"/>
    <mergeCell ref="J3:J7"/>
    <mergeCell ref="L3:L7"/>
    <mergeCell ref="D6:D7"/>
    <mergeCell ref="E6:E7"/>
    <mergeCell ref="F6:F7"/>
    <mergeCell ref="G6:G7"/>
    <mergeCell ref="H6:H7"/>
    <mergeCell ref="I6:I7"/>
    <mergeCell ref="K6:K7"/>
  </mergeCells>
  <printOptions/>
  <pageMargins left="0" right="0" top="0.30486111111111114" bottom="0.2652777777777778" header="0.03958333333333333" footer="0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0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:A65536"/>
    </sheetView>
  </sheetViews>
  <sheetFormatPr defaultColWidth="9.00390625" defaultRowHeight="12.75"/>
  <cols>
    <col min="1" max="1" width="16.375" style="0" customWidth="1"/>
    <col min="2" max="2" width="0" style="0" hidden="1" customWidth="1"/>
    <col min="3" max="3" width="12.25390625" style="0" customWidth="1"/>
    <col min="4" max="4" width="13.75390625" style="0" customWidth="1"/>
    <col min="5" max="5" width="9.875" style="0" customWidth="1"/>
    <col min="40" max="40" width="9.875" style="0" customWidth="1"/>
    <col min="56" max="58" width="9.125" style="89" customWidth="1"/>
    <col min="68" max="70" width="9.875" style="0" customWidth="1"/>
    <col min="84" max="84" width="9.375" style="0" customWidth="1"/>
  </cols>
  <sheetData>
    <row r="1" spans="2:58" ht="12.75">
      <c r="B1" s="90" t="s">
        <v>71</v>
      </c>
      <c r="C1" s="91" t="s">
        <v>71</v>
      </c>
      <c r="D1" s="91"/>
      <c r="E1" s="91"/>
      <c r="F1" s="91"/>
      <c r="G1" s="91"/>
      <c r="H1" s="91"/>
      <c r="I1" s="91"/>
      <c r="J1" s="91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U1" s="89"/>
      <c r="AV1" s="89"/>
      <c r="BD1"/>
      <c r="BE1"/>
      <c r="BF1"/>
    </row>
    <row r="2" spans="1:58" ht="12.75">
      <c r="A2" s="93"/>
      <c r="B2" s="93"/>
      <c r="C2" s="92"/>
      <c r="D2" s="92"/>
      <c r="E2" s="92"/>
      <c r="F2" s="92"/>
      <c r="AU2" s="89"/>
      <c r="AV2" s="89"/>
      <c r="BD2"/>
      <c r="BE2"/>
      <c r="BF2"/>
    </row>
    <row r="3" spans="1:59" ht="12.75">
      <c r="A3" s="94"/>
      <c r="B3" s="95"/>
      <c r="C3" s="95"/>
      <c r="D3" s="95"/>
      <c r="E3" s="95"/>
      <c r="F3" s="95"/>
      <c r="AU3" s="89"/>
      <c r="AV3" s="89"/>
      <c r="BD3"/>
      <c r="BE3"/>
      <c r="BF3" s="96"/>
      <c r="BG3" s="96"/>
    </row>
    <row r="4" spans="1:85" ht="31.5" customHeight="1">
      <c r="A4" s="97"/>
      <c r="B4" s="98" t="s">
        <v>72</v>
      </c>
      <c r="C4" s="99"/>
      <c r="D4" s="99"/>
      <c r="E4" s="99"/>
      <c r="F4" s="100" t="s">
        <v>73</v>
      </c>
      <c r="G4" s="100"/>
      <c r="H4" s="100"/>
      <c r="I4" s="100"/>
      <c r="J4" s="100"/>
      <c r="K4" s="101" t="s">
        <v>74</v>
      </c>
      <c r="L4" s="101"/>
      <c r="M4" s="101"/>
      <c r="N4" s="101"/>
      <c r="O4" s="101"/>
      <c r="P4" s="101"/>
      <c r="Q4" s="101"/>
      <c r="R4" s="101"/>
      <c r="S4" s="102" t="s">
        <v>75</v>
      </c>
      <c r="T4" s="102"/>
      <c r="U4" s="102"/>
      <c r="V4" s="102"/>
      <c r="W4" s="102"/>
      <c r="X4" s="103" t="s">
        <v>76</v>
      </c>
      <c r="Y4" s="103"/>
      <c r="Z4" s="103"/>
      <c r="AA4" s="103"/>
      <c r="AB4" s="103"/>
      <c r="AC4" s="103"/>
      <c r="AD4" s="103"/>
      <c r="AE4" s="100" t="s">
        <v>77</v>
      </c>
      <c r="AF4" s="100"/>
      <c r="AG4" s="100"/>
      <c r="AH4" s="100"/>
      <c r="AI4" s="104" t="s">
        <v>78</v>
      </c>
      <c r="AJ4" s="104"/>
      <c r="AK4" s="104"/>
      <c r="AL4" s="104"/>
      <c r="AM4" s="101" t="s">
        <v>79</v>
      </c>
      <c r="AN4" s="101"/>
      <c r="AO4" s="101"/>
      <c r="AP4" s="101"/>
      <c r="AQ4" s="105" t="s">
        <v>80</v>
      </c>
      <c r="AR4" s="105"/>
      <c r="AS4" s="105"/>
      <c r="AT4" s="105"/>
      <c r="AU4" s="102" t="s">
        <v>81</v>
      </c>
      <c r="AV4" s="102"/>
      <c r="AW4" s="102"/>
      <c r="AX4" s="102"/>
      <c r="AY4" s="106" t="s">
        <v>82</v>
      </c>
      <c r="AZ4" s="106"/>
      <c r="BA4" s="106"/>
      <c r="BB4" s="106"/>
      <c r="BC4" s="107" t="s">
        <v>83</v>
      </c>
      <c r="BD4" s="107"/>
      <c r="BE4" s="107"/>
      <c r="BF4" s="108" t="s">
        <v>84</v>
      </c>
      <c r="BG4" s="108"/>
      <c r="BH4" s="108"/>
      <c r="BI4" s="108"/>
      <c r="BJ4" s="109" t="s">
        <v>85</v>
      </c>
      <c r="BK4" s="109"/>
      <c r="BL4" s="109"/>
      <c r="BM4" s="109"/>
      <c r="BN4" s="109"/>
      <c r="BO4" s="110" t="s">
        <v>86</v>
      </c>
      <c r="BP4" s="110"/>
      <c r="BQ4" s="110"/>
      <c r="BR4" s="110"/>
      <c r="BS4" s="110"/>
      <c r="BT4" s="110"/>
      <c r="BU4" s="110"/>
      <c r="BV4" s="111" t="s">
        <v>87</v>
      </c>
      <c r="BW4" s="111"/>
      <c r="BX4" s="111"/>
      <c r="BY4" s="111"/>
      <c r="BZ4" s="111"/>
      <c r="CA4" s="112" t="s">
        <v>88</v>
      </c>
      <c r="CB4" s="112"/>
      <c r="CC4" s="112"/>
      <c r="CD4" s="112"/>
      <c r="CE4" s="112"/>
      <c r="CF4" s="112"/>
      <c r="CG4" s="112"/>
    </row>
    <row r="5" spans="1:73" ht="12.75" customHeight="1" hidden="1">
      <c r="A5" s="113"/>
      <c r="B5" s="114"/>
      <c r="C5" s="65"/>
      <c r="D5" s="65"/>
      <c r="E5" s="65"/>
      <c r="F5" s="65"/>
      <c r="G5" s="65"/>
      <c r="H5" s="65"/>
      <c r="I5" s="65"/>
      <c r="J5" s="65"/>
      <c r="K5" s="65"/>
      <c r="L5" s="65"/>
      <c r="M5" s="115"/>
      <c r="N5" s="115"/>
      <c r="O5" s="115"/>
      <c r="P5" s="115"/>
      <c r="Q5" s="115"/>
      <c r="R5" s="115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116"/>
      <c r="AE5" s="115"/>
      <c r="AF5" s="115"/>
      <c r="AG5" s="115"/>
      <c r="AH5" s="11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115"/>
      <c r="AV5" s="115"/>
      <c r="AW5" s="11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117"/>
      <c r="BJ5" s="115"/>
      <c r="BK5" s="115"/>
      <c r="BL5" s="118"/>
      <c r="BM5" s="118"/>
      <c r="BN5" s="119"/>
      <c r="BO5" s="119"/>
      <c r="BP5" s="119"/>
      <c r="BQ5" s="119"/>
      <c r="BR5" s="119"/>
      <c r="BS5" s="120"/>
      <c r="BT5" s="120"/>
      <c r="BU5" s="121"/>
    </row>
    <row r="6" spans="1:73" ht="12.75" customHeight="1" hidden="1">
      <c r="A6" s="113"/>
      <c r="B6" s="114"/>
      <c r="C6" s="65"/>
      <c r="D6" s="65"/>
      <c r="E6" s="65"/>
      <c r="F6" s="65"/>
      <c r="G6" s="65"/>
      <c r="H6" s="65"/>
      <c r="I6" s="65"/>
      <c r="J6" s="65"/>
      <c r="K6" s="65"/>
      <c r="L6" s="65"/>
      <c r="M6" s="115"/>
      <c r="N6" s="115"/>
      <c r="O6" s="115"/>
      <c r="P6" s="115"/>
      <c r="Q6" s="115"/>
      <c r="R6" s="115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116"/>
      <c r="AE6" s="115"/>
      <c r="AF6" s="115"/>
      <c r="AG6" s="115"/>
      <c r="AH6" s="11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115"/>
      <c r="AV6" s="115"/>
      <c r="AW6" s="11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117"/>
      <c r="BJ6" s="115"/>
      <c r="BK6" s="115"/>
      <c r="BL6" s="118"/>
      <c r="BM6" s="118"/>
      <c r="BN6" s="118"/>
      <c r="BO6" s="118"/>
      <c r="BP6" s="118"/>
      <c r="BQ6" s="118"/>
      <c r="BR6" s="118"/>
      <c r="BS6" s="65"/>
      <c r="BT6" s="65"/>
      <c r="BU6" s="122"/>
    </row>
    <row r="7" spans="1:85" ht="110.25" customHeight="1">
      <c r="A7" s="113"/>
      <c r="B7" s="123" t="s">
        <v>89</v>
      </c>
      <c r="C7" s="124" t="s">
        <v>90</v>
      </c>
      <c r="D7" s="124" t="s">
        <v>91</v>
      </c>
      <c r="E7" s="125" t="s">
        <v>92</v>
      </c>
      <c r="F7" s="126" t="s">
        <v>93</v>
      </c>
      <c r="G7" s="67" t="s">
        <v>94</v>
      </c>
      <c r="H7" s="67" t="s">
        <v>95</v>
      </c>
      <c r="I7" s="67" t="s">
        <v>96</v>
      </c>
      <c r="J7" s="127" t="s">
        <v>97</v>
      </c>
      <c r="K7" s="128" t="s">
        <v>98</v>
      </c>
      <c r="L7" s="126" t="s">
        <v>99</v>
      </c>
      <c r="M7" s="126" t="s">
        <v>100</v>
      </c>
      <c r="N7" s="129" t="s">
        <v>101</v>
      </c>
      <c r="O7" s="129" t="s">
        <v>102</v>
      </c>
      <c r="P7" s="129" t="s">
        <v>103</v>
      </c>
      <c r="Q7" s="129" t="s">
        <v>104</v>
      </c>
      <c r="R7" s="130" t="s">
        <v>105</v>
      </c>
      <c r="S7" s="131" t="s">
        <v>106</v>
      </c>
      <c r="T7" s="115" t="s">
        <v>107</v>
      </c>
      <c r="U7" s="115" t="s">
        <v>95</v>
      </c>
      <c r="V7" s="115" t="s">
        <v>108</v>
      </c>
      <c r="W7" s="132" t="s">
        <v>109</v>
      </c>
      <c r="X7" s="131" t="s">
        <v>110</v>
      </c>
      <c r="Y7" s="115" t="s">
        <v>99</v>
      </c>
      <c r="Z7" s="115" t="s">
        <v>100</v>
      </c>
      <c r="AA7" s="118" t="s">
        <v>111</v>
      </c>
      <c r="AB7" s="118" t="s">
        <v>112</v>
      </c>
      <c r="AC7" s="118" t="s">
        <v>104</v>
      </c>
      <c r="AD7" s="133" t="s">
        <v>113</v>
      </c>
      <c r="AE7" s="115" t="s">
        <v>89</v>
      </c>
      <c r="AF7" s="115" t="s">
        <v>114</v>
      </c>
      <c r="AG7" s="115" t="s">
        <v>115</v>
      </c>
      <c r="AH7" s="134" t="s">
        <v>116</v>
      </c>
      <c r="AI7" s="115" t="s">
        <v>89</v>
      </c>
      <c r="AJ7" s="115" t="s">
        <v>114</v>
      </c>
      <c r="AK7" s="115" t="s">
        <v>115</v>
      </c>
      <c r="AL7" s="135" t="s">
        <v>116</v>
      </c>
      <c r="AM7" s="115" t="s">
        <v>89</v>
      </c>
      <c r="AN7" s="115" t="s">
        <v>114</v>
      </c>
      <c r="AO7" s="115" t="s">
        <v>115</v>
      </c>
      <c r="AP7" s="136" t="s">
        <v>116</v>
      </c>
      <c r="AQ7" s="115" t="s">
        <v>89</v>
      </c>
      <c r="AR7" s="115" t="s">
        <v>114</v>
      </c>
      <c r="AS7" s="115" t="s">
        <v>115</v>
      </c>
      <c r="AT7" s="99" t="s">
        <v>116</v>
      </c>
      <c r="AU7" s="131" t="s">
        <v>89</v>
      </c>
      <c r="AV7" s="131" t="s">
        <v>114</v>
      </c>
      <c r="AW7" s="131" t="s">
        <v>115</v>
      </c>
      <c r="AX7" s="137" t="s">
        <v>116</v>
      </c>
      <c r="AY7" s="131" t="s">
        <v>89</v>
      </c>
      <c r="AZ7" s="131" t="s">
        <v>114</v>
      </c>
      <c r="BA7" s="131" t="s">
        <v>115</v>
      </c>
      <c r="BB7" s="138" t="s">
        <v>116</v>
      </c>
      <c r="BC7" s="131" t="s">
        <v>100</v>
      </c>
      <c r="BD7" s="131" t="s">
        <v>117</v>
      </c>
      <c r="BE7" s="131" t="s">
        <v>101</v>
      </c>
      <c r="BF7" s="131" t="s">
        <v>89</v>
      </c>
      <c r="BG7" s="131" t="s">
        <v>114</v>
      </c>
      <c r="BH7" s="131" t="s">
        <v>115</v>
      </c>
      <c r="BI7" s="139" t="s">
        <v>118</v>
      </c>
      <c r="BJ7" s="115" t="s">
        <v>119</v>
      </c>
      <c r="BK7" s="115" t="s">
        <v>120</v>
      </c>
      <c r="BL7" s="115" t="s">
        <v>95</v>
      </c>
      <c r="BM7" s="118" t="s">
        <v>121</v>
      </c>
      <c r="BN7" s="140" t="s">
        <v>122</v>
      </c>
      <c r="BO7" s="141" t="s">
        <v>110</v>
      </c>
      <c r="BP7" s="141" t="s">
        <v>123</v>
      </c>
      <c r="BQ7" s="141" t="s">
        <v>100</v>
      </c>
      <c r="BR7" s="141" t="s">
        <v>124</v>
      </c>
      <c r="BS7" s="141" t="s">
        <v>101</v>
      </c>
      <c r="BT7" s="141" t="s">
        <v>125</v>
      </c>
      <c r="BU7" s="142" t="s">
        <v>55</v>
      </c>
      <c r="BV7" s="89" t="s">
        <v>106</v>
      </c>
      <c r="BW7" s="143" t="s">
        <v>120</v>
      </c>
      <c r="BX7" s="115" t="s">
        <v>95</v>
      </c>
      <c r="BY7" s="115" t="s">
        <v>126</v>
      </c>
      <c r="BZ7" s="144" t="s">
        <v>55</v>
      </c>
      <c r="CA7" s="145" t="s">
        <v>98</v>
      </c>
      <c r="CB7" s="145" t="s">
        <v>127</v>
      </c>
      <c r="CC7" s="145" t="s">
        <v>100</v>
      </c>
      <c r="CD7" s="145" t="s">
        <v>128</v>
      </c>
      <c r="CE7" s="145" t="s">
        <v>124</v>
      </c>
      <c r="CF7" s="146" t="s">
        <v>129</v>
      </c>
      <c r="CG7" s="147" t="s">
        <v>130</v>
      </c>
    </row>
    <row r="8" spans="1:85" ht="16.5" customHeight="1">
      <c r="A8" s="13" t="s">
        <v>26</v>
      </c>
      <c r="B8" s="148"/>
      <c r="C8" s="149"/>
      <c r="D8" s="65"/>
      <c r="E8" s="150"/>
      <c r="F8" s="151">
        <v>2</v>
      </c>
      <c r="G8" s="151">
        <v>3</v>
      </c>
      <c r="H8" s="151">
        <v>4</v>
      </c>
      <c r="I8" s="151">
        <v>5</v>
      </c>
      <c r="J8" s="151"/>
      <c r="K8" s="152">
        <v>6</v>
      </c>
      <c r="L8" s="136">
        <v>7</v>
      </c>
      <c r="M8" s="136">
        <v>8</v>
      </c>
      <c r="N8" s="153">
        <v>9</v>
      </c>
      <c r="O8" s="153">
        <v>10</v>
      </c>
      <c r="P8" s="153"/>
      <c r="Q8" s="153">
        <v>11</v>
      </c>
      <c r="R8" s="153"/>
      <c r="S8" s="154">
        <v>2</v>
      </c>
      <c r="T8" s="137">
        <v>3</v>
      </c>
      <c r="U8" s="137">
        <v>4</v>
      </c>
      <c r="V8" s="137">
        <v>5</v>
      </c>
      <c r="W8" s="154"/>
      <c r="X8" s="155">
        <v>6</v>
      </c>
      <c r="Y8" s="156">
        <v>7</v>
      </c>
      <c r="Z8" s="156">
        <v>8</v>
      </c>
      <c r="AA8" s="156">
        <v>9</v>
      </c>
      <c r="AB8" s="156">
        <v>10</v>
      </c>
      <c r="AC8" s="157">
        <v>11</v>
      </c>
      <c r="AD8" s="157"/>
      <c r="AE8" s="158"/>
      <c r="AF8" s="134"/>
      <c r="AG8" s="134"/>
      <c r="AH8" s="134"/>
      <c r="AI8" s="135"/>
      <c r="AJ8" s="159"/>
      <c r="AK8" s="159"/>
      <c r="AL8" s="159"/>
      <c r="AM8" s="152"/>
      <c r="AN8" s="152"/>
      <c r="AO8" s="152"/>
      <c r="AP8" s="152"/>
      <c r="AQ8" s="151"/>
      <c r="AR8" s="151"/>
      <c r="AS8" s="151"/>
      <c r="AT8" s="151"/>
      <c r="AU8" s="137"/>
      <c r="AV8" s="137"/>
      <c r="AW8" s="70"/>
      <c r="AX8" s="70"/>
      <c r="AY8" s="160"/>
      <c r="AZ8" s="160"/>
      <c r="BA8" s="160"/>
      <c r="BB8" s="160"/>
      <c r="BC8" s="69"/>
      <c r="BD8" s="69"/>
      <c r="BE8" s="69"/>
      <c r="BF8" s="161"/>
      <c r="BG8" s="161"/>
      <c r="BH8" s="161"/>
      <c r="BI8" s="161"/>
      <c r="BJ8" s="162"/>
      <c r="BK8" s="162"/>
      <c r="BL8" s="163"/>
      <c r="BM8" s="163"/>
      <c r="BN8" s="163"/>
      <c r="BO8" s="141"/>
      <c r="BP8" s="141"/>
      <c r="BQ8" s="141"/>
      <c r="BR8" s="141"/>
      <c r="BS8" s="164"/>
      <c r="BT8" s="65"/>
      <c r="BU8" s="165">
        <f>BO8+BP8+BQ8+BS8+BT8</f>
        <v>0</v>
      </c>
      <c r="BV8" s="166"/>
      <c r="BW8" s="167"/>
      <c r="BX8" s="167"/>
      <c r="BY8" s="167"/>
      <c r="BZ8" s="166"/>
      <c r="CA8" s="71"/>
      <c r="CB8" s="71"/>
      <c r="CC8" s="71"/>
      <c r="CD8" s="71"/>
      <c r="CE8" s="71"/>
      <c r="CF8" s="71"/>
      <c r="CG8" s="71"/>
    </row>
    <row r="9" spans="1:85" ht="12.75">
      <c r="A9" s="17" t="s">
        <v>27</v>
      </c>
      <c r="B9" s="168">
        <v>698.67</v>
      </c>
      <c r="C9" s="79">
        <v>18.59</v>
      </c>
      <c r="D9" s="79">
        <v>18.31</v>
      </c>
      <c r="E9" s="169">
        <f>B9+C9-D9</f>
        <v>698.95</v>
      </c>
      <c r="F9" s="65">
        <v>6.89</v>
      </c>
      <c r="G9" s="79">
        <v>11.7</v>
      </c>
      <c r="H9" s="65">
        <v>0</v>
      </c>
      <c r="I9" s="65">
        <v>0</v>
      </c>
      <c r="J9" s="151">
        <f>F9+G9+H9+I9</f>
        <v>18.59</v>
      </c>
      <c r="K9" s="79">
        <v>5.54</v>
      </c>
      <c r="L9" s="170">
        <v>13.05</v>
      </c>
      <c r="M9" s="170">
        <v>0</v>
      </c>
      <c r="N9" s="170">
        <v>0</v>
      </c>
      <c r="O9" s="170">
        <v>0</v>
      </c>
      <c r="P9" s="170">
        <v>0</v>
      </c>
      <c r="Q9" s="170">
        <v>0</v>
      </c>
      <c r="R9" s="171">
        <f>SUM(K9:Q9)</f>
        <v>18.59</v>
      </c>
      <c r="S9" s="170">
        <v>11.83</v>
      </c>
      <c r="T9" s="170">
        <v>6.25</v>
      </c>
      <c r="U9" s="170">
        <v>0.23</v>
      </c>
      <c r="V9" s="172">
        <f>SUM(Q9)</f>
        <v>0</v>
      </c>
      <c r="W9" s="173">
        <f>SUM(S9:V9)</f>
        <v>18.310000000000002</v>
      </c>
      <c r="X9" s="174">
        <v>3.58</v>
      </c>
      <c r="Y9" s="170">
        <v>14.73</v>
      </c>
      <c r="Z9" s="175">
        <v>0</v>
      </c>
      <c r="AA9" s="175">
        <v>0</v>
      </c>
      <c r="AB9" s="175">
        <v>0</v>
      </c>
      <c r="AC9" s="79">
        <v>0</v>
      </c>
      <c r="AD9" s="176">
        <f>SUM(X9:AC9)</f>
        <v>18.310000000000002</v>
      </c>
      <c r="AE9" s="65">
        <v>508.14</v>
      </c>
      <c r="AF9" s="131">
        <v>6.89</v>
      </c>
      <c r="AG9" s="170">
        <v>11.83</v>
      </c>
      <c r="AH9" s="177">
        <f>AE9+AF9-AG9</f>
        <v>503.2</v>
      </c>
      <c r="AI9" s="65">
        <v>190.3</v>
      </c>
      <c r="AJ9" s="115">
        <v>11.7</v>
      </c>
      <c r="AK9" s="178">
        <v>6.25</v>
      </c>
      <c r="AL9" s="179">
        <f>AI9+AJ9-AK9</f>
        <v>195.75</v>
      </c>
      <c r="AM9" s="79">
        <v>0.23</v>
      </c>
      <c r="AN9" s="115"/>
      <c r="AO9" s="79">
        <v>0.23</v>
      </c>
      <c r="AP9" s="171">
        <f>AM9+AN9-AO9</f>
        <v>0</v>
      </c>
      <c r="AQ9" s="79">
        <v>0</v>
      </c>
      <c r="AR9" s="69">
        <v>0</v>
      </c>
      <c r="AS9" s="131">
        <v>0</v>
      </c>
      <c r="AT9" s="180">
        <f>AQ9+AR9-AS9</f>
        <v>0</v>
      </c>
      <c r="AU9" s="131">
        <v>201.7</v>
      </c>
      <c r="AV9" s="131">
        <v>5.54</v>
      </c>
      <c r="AW9" s="172">
        <v>3.58</v>
      </c>
      <c r="AX9" s="181">
        <f>AU9+AV9-AW9</f>
        <v>203.65999999999997</v>
      </c>
      <c r="AY9" s="69">
        <v>496.71</v>
      </c>
      <c r="AZ9" s="69">
        <v>13.05</v>
      </c>
      <c r="BA9" s="69">
        <v>14.73</v>
      </c>
      <c r="BB9" s="160">
        <f>AY9+AZ9-BA9</f>
        <v>495.03</v>
      </c>
      <c r="BC9" s="69">
        <v>0</v>
      </c>
      <c r="BD9" s="182">
        <v>0</v>
      </c>
      <c r="BE9" s="38">
        <v>0</v>
      </c>
      <c r="BF9" s="170">
        <v>0.26</v>
      </c>
      <c r="BG9" s="170">
        <v>0</v>
      </c>
      <c r="BH9" s="172">
        <v>0</v>
      </c>
      <c r="BI9" s="183">
        <f>BF9+BG9-BH9</f>
        <v>0.26</v>
      </c>
      <c r="BJ9" s="184">
        <v>577.6</v>
      </c>
      <c r="BK9" s="185">
        <v>668.6</v>
      </c>
      <c r="BL9" s="185">
        <v>0</v>
      </c>
      <c r="BM9" s="185">
        <v>0</v>
      </c>
      <c r="BN9" s="186">
        <f>BJ9+BK9+BL9+BM9</f>
        <v>1246.2</v>
      </c>
      <c r="BO9" s="65">
        <v>192.71</v>
      </c>
      <c r="BP9" s="65">
        <v>1048.47</v>
      </c>
      <c r="BQ9" s="65">
        <v>0</v>
      </c>
      <c r="BR9" s="65">
        <v>0</v>
      </c>
      <c r="BS9" s="65">
        <v>0</v>
      </c>
      <c r="BT9" s="187">
        <v>5.02</v>
      </c>
      <c r="BU9" s="188">
        <f>SUM(BO9:BT9)</f>
        <v>1246.2</v>
      </c>
      <c r="BV9" s="65">
        <v>53.3</v>
      </c>
      <c r="BW9" s="65">
        <v>63.91</v>
      </c>
      <c r="BX9" s="65">
        <v>0</v>
      </c>
      <c r="BY9" s="69">
        <v>0</v>
      </c>
      <c r="BZ9" s="166">
        <f>BV9+BW9+BX9+BY9</f>
        <v>117.21</v>
      </c>
      <c r="CA9" s="65">
        <v>30.25</v>
      </c>
      <c r="CB9" s="65">
        <v>86.88</v>
      </c>
      <c r="CC9" s="65">
        <v>0</v>
      </c>
      <c r="CD9" s="65">
        <v>0</v>
      </c>
      <c r="CE9" s="65">
        <v>0</v>
      </c>
      <c r="CF9" s="65">
        <v>0.08</v>
      </c>
      <c r="CG9" s="71">
        <f>CA9+CB9+CC9+CE9+CF9</f>
        <v>117.21</v>
      </c>
    </row>
    <row r="10" spans="1:85" ht="12.75">
      <c r="A10" s="17" t="s">
        <v>28</v>
      </c>
      <c r="B10" s="168">
        <v>495.19</v>
      </c>
      <c r="C10" s="79">
        <v>15.98</v>
      </c>
      <c r="D10" s="79">
        <v>24.3</v>
      </c>
      <c r="E10" s="169">
        <f>B10+C10-D10</f>
        <v>486.87</v>
      </c>
      <c r="F10" s="65">
        <v>6.26</v>
      </c>
      <c r="G10" s="65">
        <v>9.72</v>
      </c>
      <c r="H10" s="65">
        <v>0</v>
      </c>
      <c r="I10" s="65">
        <v>0</v>
      </c>
      <c r="J10" s="151">
        <f>F10+G10+H10+I10</f>
        <v>15.98</v>
      </c>
      <c r="K10" s="65">
        <v>4.47</v>
      </c>
      <c r="L10" s="115">
        <v>11.47</v>
      </c>
      <c r="M10" s="115">
        <v>0</v>
      </c>
      <c r="N10" s="115">
        <v>0</v>
      </c>
      <c r="O10" s="115">
        <v>0</v>
      </c>
      <c r="P10" s="115">
        <v>0</v>
      </c>
      <c r="Q10" s="115">
        <v>0.04</v>
      </c>
      <c r="R10" s="171">
        <f>SUM(K10:Q10)</f>
        <v>15.98</v>
      </c>
      <c r="S10" s="170">
        <v>13.78</v>
      </c>
      <c r="T10" s="170">
        <v>10.12</v>
      </c>
      <c r="U10" s="170">
        <v>0.4</v>
      </c>
      <c r="V10" s="172">
        <v>0</v>
      </c>
      <c r="W10" s="173">
        <f>SUM(S10:V10)</f>
        <v>24.299999999999997</v>
      </c>
      <c r="X10" s="174">
        <v>5.43</v>
      </c>
      <c r="Y10" s="170">
        <v>18.81</v>
      </c>
      <c r="Z10" s="175">
        <v>0</v>
      </c>
      <c r="AA10" s="175">
        <v>0</v>
      </c>
      <c r="AB10" s="175">
        <v>0</v>
      </c>
      <c r="AC10" s="79">
        <v>0.06</v>
      </c>
      <c r="AD10" s="176">
        <f>SUM(W10)</f>
        <v>24.299999999999997</v>
      </c>
      <c r="AE10" s="65">
        <v>427.94</v>
      </c>
      <c r="AF10" s="131">
        <v>6.26</v>
      </c>
      <c r="AG10" s="170">
        <v>13.78</v>
      </c>
      <c r="AH10" s="179">
        <f>AE10+AF10-AG10</f>
        <v>420.42</v>
      </c>
      <c r="AI10" s="65">
        <v>65.46</v>
      </c>
      <c r="AJ10" s="115">
        <v>9.72</v>
      </c>
      <c r="AK10" s="178">
        <v>10.12</v>
      </c>
      <c r="AL10" s="179">
        <f>AI10+AJ10-AK10</f>
        <v>65.05999999999999</v>
      </c>
      <c r="AM10" s="79">
        <v>1.79</v>
      </c>
      <c r="AN10" s="115">
        <v>0</v>
      </c>
      <c r="AO10" s="79">
        <v>0.4</v>
      </c>
      <c r="AP10" s="171">
        <f>AM10+AN10-AO10</f>
        <v>1.3900000000000001</v>
      </c>
      <c r="AQ10" s="79">
        <v>0</v>
      </c>
      <c r="AR10" s="69">
        <v>0</v>
      </c>
      <c r="AS10" s="131">
        <v>0</v>
      </c>
      <c r="AT10" s="180">
        <f>AQ10+AR10-AS10</f>
        <v>0</v>
      </c>
      <c r="AU10" s="131">
        <v>144.17</v>
      </c>
      <c r="AV10" s="131">
        <v>4.47</v>
      </c>
      <c r="AW10" s="131">
        <v>5.43</v>
      </c>
      <c r="AX10" s="181">
        <f>AU10+AV10-AW10</f>
        <v>143.20999999999998</v>
      </c>
      <c r="AY10" s="69">
        <v>348.04</v>
      </c>
      <c r="AZ10" s="69">
        <v>11.47</v>
      </c>
      <c r="BA10" s="69">
        <v>18.81</v>
      </c>
      <c r="BB10" s="189">
        <f>AY10+AZ10-BA10</f>
        <v>340.70000000000005</v>
      </c>
      <c r="BC10" s="69"/>
      <c r="BD10" s="182"/>
      <c r="BE10" s="38"/>
      <c r="BF10" s="170">
        <v>2.98</v>
      </c>
      <c r="BG10" s="170">
        <v>0.04</v>
      </c>
      <c r="BH10" s="172">
        <v>0.06</v>
      </c>
      <c r="BI10" s="183">
        <f>BF10+BG10-BH10</f>
        <v>2.96</v>
      </c>
      <c r="BJ10" s="184">
        <v>522.01</v>
      </c>
      <c r="BK10" s="172">
        <v>682.41</v>
      </c>
      <c r="BL10" s="172">
        <v>9.16</v>
      </c>
      <c r="BM10" s="172">
        <v>0</v>
      </c>
      <c r="BN10" s="186">
        <f>BJ10+BK10+BL10+BM10</f>
        <v>1213.5800000000002</v>
      </c>
      <c r="BO10" s="65">
        <v>286.24</v>
      </c>
      <c r="BP10" s="65">
        <v>923.98</v>
      </c>
      <c r="BQ10" s="65">
        <v>0</v>
      </c>
      <c r="BR10" s="65">
        <v>0</v>
      </c>
      <c r="BS10" s="65">
        <v>0</v>
      </c>
      <c r="BT10" s="187">
        <v>3.36</v>
      </c>
      <c r="BU10" s="188">
        <f>SUM(BO10:BT10)</f>
        <v>1213.58</v>
      </c>
      <c r="BV10">
        <v>501.51</v>
      </c>
      <c r="BW10" s="65">
        <v>642.83</v>
      </c>
      <c r="BX10" s="65">
        <v>9.16</v>
      </c>
      <c r="BY10" s="69">
        <v>0</v>
      </c>
      <c r="BZ10" s="190">
        <f>BV10+BW10+BX10+BY10</f>
        <v>1153.5000000000002</v>
      </c>
      <c r="CA10" s="65">
        <v>272.56</v>
      </c>
      <c r="CB10" s="65">
        <v>877.77</v>
      </c>
      <c r="CC10" s="65">
        <v>0</v>
      </c>
      <c r="CD10" s="65">
        <v>0</v>
      </c>
      <c r="CE10" s="65">
        <v>0</v>
      </c>
      <c r="CF10" s="65">
        <v>3.17</v>
      </c>
      <c r="CG10" s="77">
        <f>CA10+CB10+CC10+CE10+CF10</f>
        <v>1153.5</v>
      </c>
    </row>
    <row r="11" spans="1:85" ht="12.75">
      <c r="A11" s="17" t="s">
        <v>29</v>
      </c>
      <c r="B11" s="191">
        <v>492.85</v>
      </c>
      <c r="C11" s="79">
        <v>4.99</v>
      </c>
      <c r="D11" s="79">
        <v>13.96</v>
      </c>
      <c r="E11" s="169">
        <f>B11+C11-D11</f>
        <v>483.88000000000005</v>
      </c>
      <c r="F11" s="79">
        <v>3.2</v>
      </c>
      <c r="G11" s="65">
        <v>1.78</v>
      </c>
      <c r="H11" s="65">
        <v>0</v>
      </c>
      <c r="I11" s="65">
        <v>0.01</v>
      </c>
      <c r="J11" s="151">
        <f>F11+G11+H11+I11</f>
        <v>4.99</v>
      </c>
      <c r="K11" s="79">
        <v>2.2</v>
      </c>
      <c r="L11" s="115">
        <v>2.56</v>
      </c>
      <c r="M11" s="170">
        <v>0.1</v>
      </c>
      <c r="N11" s="115">
        <v>0</v>
      </c>
      <c r="O11" s="115">
        <v>0</v>
      </c>
      <c r="P11" s="115">
        <v>0</v>
      </c>
      <c r="Q11" s="115">
        <v>0.13</v>
      </c>
      <c r="R11" s="171">
        <f>SUM(K11:Q11)</f>
        <v>4.99</v>
      </c>
      <c r="S11" s="170">
        <v>9.5</v>
      </c>
      <c r="T11" s="170">
        <v>4.43</v>
      </c>
      <c r="U11" s="170">
        <v>0.03</v>
      </c>
      <c r="V11" s="172">
        <v>0</v>
      </c>
      <c r="W11" s="173">
        <f>SUM(S11:V11)</f>
        <v>13.96</v>
      </c>
      <c r="X11" s="174">
        <v>3.38</v>
      </c>
      <c r="Y11" s="170">
        <v>10.58</v>
      </c>
      <c r="Z11" s="175">
        <v>0</v>
      </c>
      <c r="AA11" s="175">
        <v>0</v>
      </c>
      <c r="AB11" s="175">
        <v>0</v>
      </c>
      <c r="AC11" s="79">
        <v>0</v>
      </c>
      <c r="AD11" s="176">
        <f>SUM(W11)</f>
        <v>13.96</v>
      </c>
      <c r="AE11" s="65">
        <v>436.89</v>
      </c>
      <c r="AF11" s="172">
        <v>3.2</v>
      </c>
      <c r="AG11" s="170">
        <v>9.5</v>
      </c>
      <c r="AH11" s="179">
        <f>AE11+AF11-AG11</f>
        <v>430.59</v>
      </c>
      <c r="AI11" s="65">
        <v>55.89</v>
      </c>
      <c r="AJ11" s="170">
        <v>1.78</v>
      </c>
      <c r="AK11" s="178">
        <v>4.43</v>
      </c>
      <c r="AL11" s="192">
        <f>AI11+AJ11-AK11</f>
        <v>53.24</v>
      </c>
      <c r="AM11" s="79">
        <v>0.07</v>
      </c>
      <c r="AN11" s="115">
        <v>0</v>
      </c>
      <c r="AO11" s="79">
        <v>0.03</v>
      </c>
      <c r="AP11" s="171">
        <f>AM11+AN11-AO11</f>
        <v>0.04000000000000001</v>
      </c>
      <c r="AQ11" s="79">
        <v>0</v>
      </c>
      <c r="AR11" s="69">
        <v>0.01</v>
      </c>
      <c r="AS11" s="131">
        <v>0</v>
      </c>
      <c r="AT11" s="180">
        <f>AQ11+AR11-AS11</f>
        <v>0.01</v>
      </c>
      <c r="AU11" s="131">
        <v>113.41</v>
      </c>
      <c r="AV11" s="172">
        <v>2.2</v>
      </c>
      <c r="AW11" s="131">
        <v>3.38</v>
      </c>
      <c r="AX11" s="181">
        <f>AU11+AV11-AW11</f>
        <v>112.23</v>
      </c>
      <c r="AY11" s="69">
        <v>379.41</v>
      </c>
      <c r="AZ11" s="69">
        <v>2.56</v>
      </c>
      <c r="BA11" s="69">
        <v>10.58</v>
      </c>
      <c r="BB11" s="160">
        <f>AY11+AZ11-BA11</f>
        <v>371.39000000000004</v>
      </c>
      <c r="BC11" s="182">
        <v>0.1</v>
      </c>
      <c r="BD11" s="182">
        <v>0</v>
      </c>
      <c r="BE11" s="38">
        <v>0</v>
      </c>
      <c r="BF11" s="170">
        <v>0.03</v>
      </c>
      <c r="BG11" s="170">
        <v>0.13</v>
      </c>
      <c r="BH11" s="172">
        <v>0</v>
      </c>
      <c r="BI11" s="183">
        <f>BF11+BG11-BH11</f>
        <v>0.16</v>
      </c>
      <c r="BJ11" s="184">
        <v>414.39</v>
      </c>
      <c r="BK11" s="172">
        <v>326.54</v>
      </c>
      <c r="BL11" s="172">
        <v>0</v>
      </c>
      <c r="BM11" s="172">
        <v>0</v>
      </c>
      <c r="BN11" s="186">
        <f>BJ11+BK11+BL11+BM11</f>
        <v>740.9300000000001</v>
      </c>
      <c r="BO11" s="65">
        <v>324.57</v>
      </c>
      <c r="BP11" s="65">
        <v>416.36</v>
      </c>
      <c r="BQ11" s="65">
        <v>0</v>
      </c>
      <c r="BR11" s="65">
        <v>0</v>
      </c>
      <c r="BS11" s="65">
        <v>0</v>
      </c>
      <c r="BT11" s="187">
        <v>0</v>
      </c>
      <c r="BU11" s="188">
        <f>SUM(BO11:BT11)</f>
        <v>740.9300000000001</v>
      </c>
      <c r="BV11" s="65">
        <v>106.63</v>
      </c>
      <c r="BW11" s="65">
        <v>46.88</v>
      </c>
      <c r="BX11" s="65">
        <v>0</v>
      </c>
      <c r="BY11" s="69">
        <v>0</v>
      </c>
      <c r="BZ11" s="166">
        <f>BV11+BW11+BX11+BY11</f>
        <v>153.51</v>
      </c>
      <c r="CA11" s="65">
        <v>46.25</v>
      </c>
      <c r="CB11" s="65">
        <v>107.26</v>
      </c>
      <c r="CC11" s="65">
        <v>0</v>
      </c>
      <c r="CD11" s="65">
        <v>0</v>
      </c>
      <c r="CE11" s="65">
        <v>0</v>
      </c>
      <c r="CF11" s="65">
        <v>0</v>
      </c>
      <c r="CG11" s="71">
        <f>SUM(CA11:CF11)</f>
        <v>153.51</v>
      </c>
    </row>
    <row r="12" spans="1:85" ht="12.75">
      <c r="A12" s="17" t="s">
        <v>30</v>
      </c>
      <c r="B12" s="193">
        <v>159.46</v>
      </c>
      <c r="C12" s="79">
        <v>4.52</v>
      </c>
      <c r="D12" s="79">
        <v>4.9</v>
      </c>
      <c r="E12" s="169">
        <f>B12+C12-D12</f>
        <v>159.08</v>
      </c>
      <c r="F12" s="65">
        <v>1.92</v>
      </c>
      <c r="G12" s="79">
        <v>2.6</v>
      </c>
      <c r="H12" s="65">
        <v>0</v>
      </c>
      <c r="I12" s="65">
        <v>0</v>
      </c>
      <c r="J12" s="151">
        <f>F12+G12+H12+I12</f>
        <v>4.52</v>
      </c>
      <c r="K12" s="65">
        <v>1.35</v>
      </c>
      <c r="L12" s="115">
        <v>3.17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71">
        <f>SUM(K12:Q12)</f>
        <v>4.52</v>
      </c>
      <c r="S12" s="170">
        <v>2.79</v>
      </c>
      <c r="T12" s="170">
        <v>2.11</v>
      </c>
      <c r="U12" s="170">
        <v>0</v>
      </c>
      <c r="V12" s="172">
        <v>0</v>
      </c>
      <c r="W12" s="173">
        <f>SUM(S12:V12)</f>
        <v>4.9</v>
      </c>
      <c r="X12" s="174">
        <v>0.84</v>
      </c>
      <c r="Y12" s="170">
        <v>4.06</v>
      </c>
      <c r="Z12" s="175">
        <v>0</v>
      </c>
      <c r="AA12" s="175">
        <v>0</v>
      </c>
      <c r="AB12" s="175">
        <v>0</v>
      </c>
      <c r="AC12" s="79">
        <v>0</v>
      </c>
      <c r="AD12" s="176">
        <f>SUM(W12)</f>
        <v>4.9</v>
      </c>
      <c r="AE12" s="65">
        <v>146.61</v>
      </c>
      <c r="AF12" s="131">
        <v>1.92</v>
      </c>
      <c r="AG12" s="170">
        <v>2.79</v>
      </c>
      <c r="AH12" s="179">
        <f>AE12+AF12-AG12</f>
        <v>145.74</v>
      </c>
      <c r="AI12" s="65">
        <v>12.74</v>
      </c>
      <c r="AJ12" s="170">
        <v>2.6</v>
      </c>
      <c r="AK12" s="178">
        <v>2.11</v>
      </c>
      <c r="AL12" s="192">
        <f>AI12+AJ12-AK12</f>
        <v>13.23</v>
      </c>
      <c r="AM12" s="79">
        <v>0.11</v>
      </c>
      <c r="AN12" s="115">
        <v>0</v>
      </c>
      <c r="AO12" s="79">
        <v>0</v>
      </c>
      <c r="AP12" s="171">
        <f>AM12+AN12-AO12</f>
        <v>0.11</v>
      </c>
      <c r="AQ12" s="79">
        <v>0</v>
      </c>
      <c r="AR12" s="69">
        <v>0</v>
      </c>
      <c r="AS12" s="131">
        <v>0</v>
      </c>
      <c r="AT12" s="180">
        <f>AQ12+AR12-AS12</f>
        <v>0</v>
      </c>
      <c r="AU12" s="131">
        <v>25.38</v>
      </c>
      <c r="AV12" s="131">
        <v>1.35</v>
      </c>
      <c r="AW12" s="131">
        <v>0.84</v>
      </c>
      <c r="AX12" s="181">
        <f>AU12+AV12-AW12</f>
        <v>25.89</v>
      </c>
      <c r="AY12" s="69">
        <v>134.08</v>
      </c>
      <c r="AZ12" s="69">
        <v>3.17</v>
      </c>
      <c r="BA12" s="69">
        <v>4.06</v>
      </c>
      <c r="BB12" s="160">
        <f>AY12+AZ12-BA12</f>
        <v>133.19</v>
      </c>
      <c r="BC12" s="69">
        <v>0</v>
      </c>
      <c r="BD12" s="182">
        <v>0</v>
      </c>
      <c r="BE12" s="38">
        <v>0</v>
      </c>
      <c r="BF12" s="170">
        <v>0</v>
      </c>
      <c r="BG12" s="170">
        <v>0</v>
      </c>
      <c r="BH12" s="172">
        <v>0</v>
      </c>
      <c r="BI12" s="183">
        <f>BF12+BG12-BH12</f>
        <v>0</v>
      </c>
      <c r="BJ12" s="184">
        <v>145.46</v>
      </c>
      <c r="BK12" s="172">
        <v>134.19</v>
      </c>
      <c r="BL12" s="172">
        <v>0</v>
      </c>
      <c r="BM12" s="65">
        <v>0</v>
      </c>
      <c r="BN12" s="186">
        <f>BJ12+BK12+BL12+BM12</f>
        <v>279.65</v>
      </c>
      <c r="BO12" s="65">
        <v>35.59</v>
      </c>
      <c r="BP12" s="65">
        <v>244.06</v>
      </c>
      <c r="BQ12" s="65">
        <v>0</v>
      </c>
      <c r="BR12" s="65">
        <v>0</v>
      </c>
      <c r="BS12" s="65">
        <v>0</v>
      </c>
      <c r="BT12" s="187">
        <v>0</v>
      </c>
      <c r="BU12" s="188">
        <f>SUM(BO12:BT12)</f>
        <v>279.65</v>
      </c>
      <c r="BV12" s="65">
        <v>41.66</v>
      </c>
      <c r="BW12" s="79">
        <v>69.5</v>
      </c>
      <c r="BX12" s="65">
        <v>0</v>
      </c>
      <c r="BY12" s="69">
        <v>0</v>
      </c>
      <c r="BZ12" s="166">
        <f>BV12+BW12+BX12+BY12</f>
        <v>111.16</v>
      </c>
      <c r="CA12" s="65">
        <v>13.47</v>
      </c>
      <c r="CB12" s="65">
        <v>97.69</v>
      </c>
      <c r="CC12" s="65">
        <v>0</v>
      </c>
      <c r="CD12" s="65">
        <v>0</v>
      </c>
      <c r="CE12" s="65">
        <v>0</v>
      </c>
      <c r="CF12" s="65">
        <v>0</v>
      </c>
      <c r="CG12" s="71">
        <f>CA12+CB12+CC12+CE12+CF12</f>
        <v>111.16</v>
      </c>
    </row>
    <row r="13" spans="1:85" ht="12.75">
      <c r="A13" s="17" t="s">
        <v>31</v>
      </c>
      <c r="B13" s="191">
        <v>304.89</v>
      </c>
      <c r="C13" s="79">
        <v>6.85</v>
      </c>
      <c r="D13" s="79">
        <v>13.94</v>
      </c>
      <c r="E13" s="169">
        <f>B13+C13-D13</f>
        <v>297.8</v>
      </c>
      <c r="F13" s="65">
        <v>3.53</v>
      </c>
      <c r="G13" s="65">
        <v>3.27</v>
      </c>
      <c r="H13" s="65">
        <v>0.05</v>
      </c>
      <c r="I13" s="65">
        <v>0</v>
      </c>
      <c r="J13" s="151">
        <f>F13+G13+H13+I13</f>
        <v>6.85</v>
      </c>
      <c r="K13" s="65">
        <v>2.13</v>
      </c>
      <c r="L13" s="115">
        <v>4.64</v>
      </c>
      <c r="M13" s="115">
        <v>0</v>
      </c>
      <c r="N13" s="115">
        <v>0</v>
      </c>
      <c r="O13" s="115">
        <v>0</v>
      </c>
      <c r="P13" s="115">
        <v>0.03</v>
      </c>
      <c r="Q13" s="115">
        <v>0.05</v>
      </c>
      <c r="R13" s="171">
        <f>SUM(K13:Q13)</f>
        <v>6.85</v>
      </c>
      <c r="S13" s="170">
        <v>11.18</v>
      </c>
      <c r="T13" s="170">
        <v>2.71</v>
      </c>
      <c r="U13" s="170">
        <v>0.05</v>
      </c>
      <c r="V13" s="172">
        <v>0</v>
      </c>
      <c r="W13" s="173">
        <f>SUM(S13:V13)</f>
        <v>13.94</v>
      </c>
      <c r="X13" s="174">
        <v>2.7</v>
      </c>
      <c r="Y13" s="170">
        <v>11.24</v>
      </c>
      <c r="Z13" s="175">
        <v>0</v>
      </c>
      <c r="AA13" s="175">
        <v>0</v>
      </c>
      <c r="AB13" s="175">
        <v>0</v>
      </c>
      <c r="AC13" s="79">
        <v>0</v>
      </c>
      <c r="AD13" s="176">
        <f>SUM(W13)</f>
        <v>13.94</v>
      </c>
      <c r="AE13" s="65">
        <v>269.33</v>
      </c>
      <c r="AF13" s="131">
        <v>3.53</v>
      </c>
      <c r="AG13" s="170">
        <v>11.18</v>
      </c>
      <c r="AH13" s="179">
        <f>AE13+AF13-AG13</f>
        <v>261.67999999999995</v>
      </c>
      <c r="AI13" s="65">
        <v>34.5</v>
      </c>
      <c r="AJ13" s="115">
        <v>3.27</v>
      </c>
      <c r="AK13" s="178">
        <v>2.71</v>
      </c>
      <c r="AL13" s="192">
        <f>AI13+AJ13-AK13</f>
        <v>35.06</v>
      </c>
      <c r="AM13" s="79">
        <v>1.06</v>
      </c>
      <c r="AN13" s="115">
        <v>0.05</v>
      </c>
      <c r="AO13" s="79">
        <v>0.05</v>
      </c>
      <c r="AP13" s="171">
        <f>AM13+AN13-AO13</f>
        <v>1.06</v>
      </c>
      <c r="AQ13" s="79">
        <v>0</v>
      </c>
      <c r="AR13" s="69">
        <v>0</v>
      </c>
      <c r="AS13" s="131">
        <v>0</v>
      </c>
      <c r="AT13" s="180">
        <f>AQ13+AR13-AS13</f>
        <v>0</v>
      </c>
      <c r="AU13" s="131">
        <v>60.65</v>
      </c>
      <c r="AV13" s="131">
        <v>2.13</v>
      </c>
      <c r="AW13" s="172">
        <v>2.7</v>
      </c>
      <c r="AX13" s="181">
        <f>AU13+AV13-AW13</f>
        <v>60.08</v>
      </c>
      <c r="AY13" s="182">
        <v>242.4</v>
      </c>
      <c r="AZ13" s="69">
        <v>4.64</v>
      </c>
      <c r="BA13" s="69">
        <v>11.24</v>
      </c>
      <c r="BB13" s="189">
        <f>AY13+AZ13-BA13</f>
        <v>235.79999999999998</v>
      </c>
      <c r="BC13" s="69">
        <v>0.02</v>
      </c>
      <c r="BD13" s="182">
        <v>0.06</v>
      </c>
      <c r="BE13" s="38">
        <v>0.01</v>
      </c>
      <c r="BF13" s="170">
        <v>1.78</v>
      </c>
      <c r="BG13" s="170">
        <v>0.05</v>
      </c>
      <c r="BH13" s="172">
        <v>0</v>
      </c>
      <c r="BI13" s="183">
        <f>BF13+BG13-BH13</f>
        <v>1.83</v>
      </c>
      <c r="BJ13" s="184">
        <v>306.76</v>
      </c>
      <c r="BK13" s="172">
        <v>297.47</v>
      </c>
      <c r="BL13" s="172">
        <v>9.59</v>
      </c>
      <c r="BM13" s="172">
        <v>0</v>
      </c>
      <c r="BN13" s="186">
        <f>BJ13+BK13+BL13+BM13</f>
        <v>613.82</v>
      </c>
      <c r="BO13" s="65">
        <v>177.73</v>
      </c>
      <c r="BP13" s="65">
        <v>430.13</v>
      </c>
      <c r="BQ13" s="65">
        <v>0.06</v>
      </c>
      <c r="BR13" s="65">
        <v>0.15</v>
      </c>
      <c r="BS13" s="65">
        <v>0.09</v>
      </c>
      <c r="BT13" s="187">
        <v>5.66</v>
      </c>
      <c r="BU13" s="188">
        <f>SUM(BO13:BT13)</f>
        <v>613.8199999999999</v>
      </c>
      <c r="BV13" s="65">
        <v>131.87</v>
      </c>
      <c r="BW13" s="65">
        <v>157.83</v>
      </c>
      <c r="BX13" s="65">
        <v>9.59</v>
      </c>
      <c r="BY13" s="69">
        <v>0</v>
      </c>
      <c r="BZ13" s="166">
        <f>BV13+BW13+BX13+BY13</f>
        <v>299.29</v>
      </c>
      <c r="CA13" s="79">
        <v>66</v>
      </c>
      <c r="CB13" s="65">
        <v>230.04</v>
      </c>
      <c r="CC13" s="65">
        <v>0.06</v>
      </c>
      <c r="CD13" s="65">
        <v>0.09</v>
      </c>
      <c r="CE13" s="65">
        <v>0.15</v>
      </c>
      <c r="CF13" s="65">
        <v>2.95</v>
      </c>
      <c r="CG13" s="77">
        <f>SUM(CA13:CF13)</f>
        <v>299.28999999999996</v>
      </c>
    </row>
    <row r="14" spans="1:85" ht="12.75">
      <c r="A14" s="17" t="s">
        <v>32</v>
      </c>
      <c r="B14" s="191">
        <v>113.49</v>
      </c>
      <c r="C14" s="79">
        <v>0.59</v>
      </c>
      <c r="D14" s="79">
        <v>2.16</v>
      </c>
      <c r="E14" s="169">
        <f>B14+C14-D14</f>
        <v>111.92</v>
      </c>
      <c r="F14" s="65">
        <v>0.59</v>
      </c>
      <c r="G14" s="65">
        <v>0</v>
      </c>
      <c r="H14" s="65">
        <v>0</v>
      </c>
      <c r="I14" s="65">
        <v>0</v>
      </c>
      <c r="J14" s="151">
        <f>F14+G14+H14+I14</f>
        <v>0.59</v>
      </c>
      <c r="K14" s="120">
        <v>0.41</v>
      </c>
      <c r="L14" s="194">
        <v>0.18</v>
      </c>
      <c r="M14" s="195">
        <v>0</v>
      </c>
      <c r="N14" s="195">
        <v>0</v>
      </c>
      <c r="O14" s="195">
        <v>0</v>
      </c>
      <c r="P14" s="115">
        <v>0</v>
      </c>
      <c r="Q14" s="115">
        <v>0</v>
      </c>
      <c r="R14" s="171">
        <f>SUM(K14:Q14)</f>
        <v>0.59</v>
      </c>
      <c r="S14" s="170">
        <v>0.95</v>
      </c>
      <c r="T14" s="170">
        <v>1.21</v>
      </c>
      <c r="U14" s="170">
        <v>0</v>
      </c>
      <c r="V14" s="172">
        <v>0</v>
      </c>
      <c r="W14" s="173">
        <f>SUM(S14:V14)</f>
        <v>2.16</v>
      </c>
      <c r="X14" s="174">
        <v>0.87</v>
      </c>
      <c r="Y14" s="170">
        <v>1.29</v>
      </c>
      <c r="Z14" s="175">
        <v>0</v>
      </c>
      <c r="AA14" s="175">
        <v>0</v>
      </c>
      <c r="AB14" s="175">
        <v>0</v>
      </c>
      <c r="AC14" s="79">
        <v>0</v>
      </c>
      <c r="AD14" s="176">
        <f>SUM(W14)</f>
        <v>2.16</v>
      </c>
      <c r="AE14" s="79">
        <v>109.8</v>
      </c>
      <c r="AF14" s="131">
        <v>0.59</v>
      </c>
      <c r="AG14" s="170">
        <v>0.95</v>
      </c>
      <c r="AH14" s="179">
        <f>AE14+AF14-AG14</f>
        <v>109.44</v>
      </c>
      <c r="AI14" s="65">
        <v>3.62</v>
      </c>
      <c r="AJ14" s="115">
        <v>0</v>
      </c>
      <c r="AK14" s="178">
        <v>1.21</v>
      </c>
      <c r="AL14" s="192">
        <f>AI14+AJ14-AK14</f>
        <v>2.41</v>
      </c>
      <c r="AM14" s="79">
        <v>0.07</v>
      </c>
      <c r="AN14" s="115">
        <v>0</v>
      </c>
      <c r="AO14" s="79">
        <v>0</v>
      </c>
      <c r="AP14" s="171">
        <f>AM14+AN14-AO14</f>
        <v>0.07</v>
      </c>
      <c r="AQ14" s="79">
        <v>0</v>
      </c>
      <c r="AR14" s="69">
        <v>0</v>
      </c>
      <c r="AS14" s="131">
        <v>0</v>
      </c>
      <c r="AT14" s="180">
        <f>AQ14+AR14-AS14</f>
        <v>0</v>
      </c>
      <c r="AU14" s="131">
        <v>40.88</v>
      </c>
      <c r="AV14" s="131">
        <v>0.41</v>
      </c>
      <c r="AW14" s="131">
        <v>0.87</v>
      </c>
      <c r="AX14" s="181">
        <f>AU14+AV14-AW14</f>
        <v>40.42</v>
      </c>
      <c r="AY14" s="69">
        <v>72.54</v>
      </c>
      <c r="AZ14" s="69">
        <v>0.18</v>
      </c>
      <c r="BA14" s="69">
        <v>1.29</v>
      </c>
      <c r="BB14" s="160">
        <f>AY14+AZ14-BA14</f>
        <v>71.43</v>
      </c>
      <c r="BC14" s="69"/>
      <c r="BD14" s="182"/>
      <c r="BE14" s="38"/>
      <c r="BF14" s="170">
        <v>0.07</v>
      </c>
      <c r="BG14" s="170">
        <v>0</v>
      </c>
      <c r="BH14" s="172">
        <v>0</v>
      </c>
      <c r="BI14" s="183">
        <f>BF14+BG14-BH14</f>
        <v>0.07</v>
      </c>
      <c r="BJ14" s="184">
        <v>90.28</v>
      </c>
      <c r="BK14" s="172">
        <v>65.49</v>
      </c>
      <c r="BL14" s="172">
        <v>0</v>
      </c>
      <c r="BM14" s="172">
        <v>0</v>
      </c>
      <c r="BN14" s="186">
        <f>BJ14+BK14+BL14+BM14</f>
        <v>155.76999999999998</v>
      </c>
      <c r="BO14" s="65">
        <v>77.33</v>
      </c>
      <c r="BP14" s="79">
        <v>78.4</v>
      </c>
      <c r="BQ14" s="65">
        <v>0</v>
      </c>
      <c r="BR14" s="65"/>
      <c r="BS14" s="65">
        <v>0</v>
      </c>
      <c r="BT14" s="187">
        <v>0.04</v>
      </c>
      <c r="BU14" s="188">
        <f>SUM(BO14:BT14)</f>
        <v>155.77</v>
      </c>
      <c r="BV14" s="65">
        <v>34.22</v>
      </c>
      <c r="BW14" s="65">
        <v>23.79</v>
      </c>
      <c r="BX14" s="65">
        <v>0</v>
      </c>
      <c r="BY14" s="69">
        <v>0</v>
      </c>
      <c r="BZ14" s="166">
        <f>BV14+BW14+BX14+BY14</f>
        <v>58.01</v>
      </c>
      <c r="CA14" s="65">
        <v>28.23</v>
      </c>
      <c r="CB14" s="65">
        <v>29.78</v>
      </c>
      <c r="CC14" s="65">
        <v>0</v>
      </c>
      <c r="CD14" s="65">
        <v>0</v>
      </c>
      <c r="CE14" s="65">
        <v>0</v>
      </c>
      <c r="CF14" s="65"/>
      <c r="CG14" s="71">
        <f>CA14+CB14+CC14+CE14+CF14</f>
        <v>58.010000000000005</v>
      </c>
    </row>
    <row r="15" spans="1:85" ht="12.75">
      <c r="A15" s="17" t="s">
        <v>29</v>
      </c>
      <c r="B15" s="191">
        <v>266.51</v>
      </c>
      <c r="C15" s="79">
        <v>3.71</v>
      </c>
      <c r="D15" s="79">
        <v>14.66</v>
      </c>
      <c r="E15" s="169">
        <f>B15+C15-D15</f>
        <v>255.55999999999997</v>
      </c>
      <c r="F15" s="79">
        <v>2.21</v>
      </c>
      <c r="G15" s="65">
        <v>1.5</v>
      </c>
      <c r="H15" s="65">
        <v>0</v>
      </c>
      <c r="I15" s="65">
        <v>0</v>
      </c>
      <c r="J15" s="151">
        <f>F15+G15+H15+I15</f>
        <v>3.71</v>
      </c>
      <c r="K15" s="65">
        <v>2.51</v>
      </c>
      <c r="L15" s="115">
        <v>1.2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71">
        <f>SUM(K15:Q15)</f>
        <v>3.71</v>
      </c>
      <c r="S15" s="170">
        <v>13.36</v>
      </c>
      <c r="T15" s="170">
        <v>1.3</v>
      </c>
      <c r="U15" s="170">
        <v>0</v>
      </c>
      <c r="V15" s="172">
        <v>0</v>
      </c>
      <c r="W15" s="173">
        <f>SUM(S15:V15)</f>
        <v>14.66</v>
      </c>
      <c r="X15" s="174">
        <v>6.99</v>
      </c>
      <c r="Y15" s="170">
        <v>7.67</v>
      </c>
      <c r="Z15" s="175">
        <v>0</v>
      </c>
      <c r="AA15" s="175">
        <v>0</v>
      </c>
      <c r="AB15" s="175">
        <v>0</v>
      </c>
      <c r="AC15" s="79">
        <v>0</v>
      </c>
      <c r="AD15" s="176">
        <f>SUM(W15)</f>
        <v>14.66</v>
      </c>
      <c r="AE15" s="79">
        <v>265.76</v>
      </c>
      <c r="AF15" s="131">
        <v>2.21</v>
      </c>
      <c r="AG15" s="170">
        <v>13.36</v>
      </c>
      <c r="AH15" s="179">
        <f>AE15+AF15-AG15</f>
        <v>254.60999999999996</v>
      </c>
      <c r="AI15" s="65">
        <v>0.36</v>
      </c>
      <c r="AJ15" s="170">
        <v>1.5</v>
      </c>
      <c r="AK15" s="178">
        <v>1.3</v>
      </c>
      <c r="AL15" s="192">
        <f>AI15+AJ15-AK15</f>
        <v>0.5599999999999998</v>
      </c>
      <c r="AM15" s="79">
        <v>0.39</v>
      </c>
      <c r="AN15" s="115">
        <v>0</v>
      </c>
      <c r="AO15" s="79">
        <v>0</v>
      </c>
      <c r="AP15" s="171">
        <f>AM15+AN15-AO15</f>
        <v>0.39</v>
      </c>
      <c r="AQ15" s="79">
        <v>0</v>
      </c>
      <c r="AR15" s="69">
        <v>0</v>
      </c>
      <c r="AS15" s="131">
        <v>0</v>
      </c>
      <c r="AT15" s="180">
        <f>AQ15+AR15-AS15</f>
        <v>0</v>
      </c>
      <c r="AU15" s="131">
        <v>165.33</v>
      </c>
      <c r="AV15" s="131">
        <v>2.51</v>
      </c>
      <c r="AW15" s="131">
        <v>6.99</v>
      </c>
      <c r="AX15" s="181">
        <f>AU15+AV15-AW15</f>
        <v>160.85</v>
      </c>
      <c r="AY15" s="69">
        <v>101.18</v>
      </c>
      <c r="AZ15" s="182">
        <v>1.2</v>
      </c>
      <c r="BA15" s="69">
        <v>7.67</v>
      </c>
      <c r="BB15" s="160">
        <f>AY15+AZ15-BA15</f>
        <v>94.71000000000001</v>
      </c>
      <c r="BC15" s="69">
        <v>0</v>
      </c>
      <c r="BD15" s="182">
        <v>0</v>
      </c>
      <c r="BE15" s="38">
        <v>0</v>
      </c>
      <c r="BF15" s="170">
        <v>0</v>
      </c>
      <c r="BG15" s="170">
        <v>0</v>
      </c>
      <c r="BH15" s="172">
        <v>0</v>
      </c>
      <c r="BI15" s="183">
        <f>BF15+BG15-BH15</f>
        <v>0</v>
      </c>
      <c r="BJ15" s="184">
        <v>230.94</v>
      </c>
      <c r="BK15" s="172">
        <v>140.82</v>
      </c>
      <c r="BL15" s="172">
        <v>0</v>
      </c>
      <c r="BM15" s="172">
        <v>0</v>
      </c>
      <c r="BN15" s="186">
        <f>BJ15+BK15+BL15+BM15</f>
        <v>371.76</v>
      </c>
      <c r="BO15" s="65">
        <v>193.87</v>
      </c>
      <c r="BP15" s="65">
        <v>177.89</v>
      </c>
      <c r="BQ15" s="65">
        <v>0</v>
      </c>
      <c r="BR15" s="65">
        <v>0</v>
      </c>
      <c r="BS15" s="65">
        <v>0</v>
      </c>
      <c r="BT15" s="187">
        <v>0</v>
      </c>
      <c r="BU15" s="188">
        <f>SUM(BO15:BT15)</f>
        <v>371.76</v>
      </c>
      <c r="BV15" s="65">
        <v>90.44</v>
      </c>
      <c r="BW15" s="65">
        <v>46.57</v>
      </c>
      <c r="BX15" s="65">
        <v>0</v>
      </c>
      <c r="BY15" s="69">
        <v>0</v>
      </c>
      <c r="BZ15" s="166">
        <f>BV15+BW15+BX15+BY15</f>
        <v>137.01</v>
      </c>
      <c r="CA15" s="65">
        <v>77.28</v>
      </c>
      <c r="CB15" s="65">
        <v>59.73</v>
      </c>
      <c r="CC15" s="65">
        <v>0</v>
      </c>
      <c r="CD15" s="65">
        <v>0</v>
      </c>
      <c r="CE15" s="65">
        <v>0</v>
      </c>
      <c r="CF15" s="65">
        <v>0</v>
      </c>
      <c r="CG15" s="71">
        <f>CA15+CB15+CC15+CE15+CF15</f>
        <v>137.01</v>
      </c>
    </row>
    <row r="16" spans="1:85" ht="12.75">
      <c r="A16" s="17" t="s">
        <v>33</v>
      </c>
      <c r="B16" s="191">
        <v>351.57</v>
      </c>
      <c r="C16" s="79">
        <v>8.32</v>
      </c>
      <c r="D16" s="79">
        <v>8.49</v>
      </c>
      <c r="E16" s="169">
        <f>B16+C16-D16</f>
        <v>351.4</v>
      </c>
      <c r="F16" s="65">
        <v>6.79</v>
      </c>
      <c r="G16" s="65">
        <v>1.53</v>
      </c>
      <c r="H16" s="65">
        <v>0</v>
      </c>
      <c r="I16" s="65">
        <v>0</v>
      </c>
      <c r="J16" s="151">
        <f>F16+G16+H16+I16</f>
        <v>8.32</v>
      </c>
      <c r="K16" s="79">
        <v>3.89</v>
      </c>
      <c r="L16" s="115">
        <v>4.43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71">
        <f>SUM(K16:Q16)</f>
        <v>8.32</v>
      </c>
      <c r="S16" s="170">
        <v>7.06</v>
      </c>
      <c r="T16" s="170">
        <v>1.43</v>
      </c>
      <c r="U16" s="170">
        <v>0</v>
      </c>
      <c r="V16" s="172">
        <v>0</v>
      </c>
      <c r="W16" s="173">
        <f>SUM(S16:V16)</f>
        <v>8.49</v>
      </c>
      <c r="X16" s="174">
        <v>3.08</v>
      </c>
      <c r="Y16" s="170">
        <v>5.41</v>
      </c>
      <c r="Z16" s="175">
        <v>0</v>
      </c>
      <c r="AA16" s="175">
        <v>0</v>
      </c>
      <c r="AB16" s="175">
        <v>0</v>
      </c>
      <c r="AC16" s="79">
        <v>0</v>
      </c>
      <c r="AD16" s="176">
        <f>SUM(W16)</f>
        <v>8.49</v>
      </c>
      <c r="AE16" s="65">
        <v>344.06</v>
      </c>
      <c r="AF16" s="131">
        <v>6.79</v>
      </c>
      <c r="AG16" s="170">
        <v>7.06</v>
      </c>
      <c r="AH16" s="179">
        <f>AE16+AF16-AG16</f>
        <v>343.79</v>
      </c>
      <c r="AI16" s="65">
        <v>7.49</v>
      </c>
      <c r="AJ16" s="115">
        <v>1.53</v>
      </c>
      <c r="AK16" s="178">
        <v>1.43</v>
      </c>
      <c r="AL16" s="192">
        <f>AI16+AJ16-AK16</f>
        <v>7.59</v>
      </c>
      <c r="AM16" s="79">
        <v>0.02</v>
      </c>
      <c r="AN16" s="115">
        <v>0</v>
      </c>
      <c r="AO16" s="79">
        <v>0</v>
      </c>
      <c r="AP16" s="171">
        <f>AM16+AN16-AO16</f>
        <v>0.02</v>
      </c>
      <c r="AQ16" s="79">
        <v>0</v>
      </c>
      <c r="AR16" s="69">
        <v>0</v>
      </c>
      <c r="AS16" s="131">
        <v>0</v>
      </c>
      <c r="AT16" s="180">
        <f>AQ16+AR16-AS16</f>
        <v>0</v>
      </c>
      <c r="AU16" s="131">
        <v>133.23</v>
      </c>
      <c r="AV16" s="131">
        <v>3.89</v>
      </c>
      <c r="AW16" s="131">
        <v>3.08</v>
      </c>
      <c r="AX16" s="181">
        <f>AU16+AV16-AW16</f>
        <v>134.03999999999996</v>
      </c>
      <c r="AY16" s="69">
        <v>217.89</v>
      </c>
      <c r="AZ16" s="69">
        <v>4.43</v>
      </c>
      <c r="BA16" s="69">
        <v>5.41</v>
      </c>
      <c r="BB16" s="160">
        <f>AY16+AZ16-BA16</f>
        <v>216.91</v>
      </c>
      <c r="BC16" s="69">
        <v>0</v>
      </c>
      <c r="BD16" s="182">
        <v>0</v>
      </c>
      <c r="BE16" s="38">
        <v>0</v>
      </c>
      <c r="BF16" s="170">
        <v>0.45</v>
      </c>
      <c r="BG16" s="170">
        <v>0</v>
      </c>
      <c r="BH16" s="172">
        <v>0</v>
      </c>
      <c r="BI16" s="183">
        <f>BF16+BG16-BH16</f>
        <v>0.45</v>
      </c>
      <c r="BJ16" s="184">
        <v>376.22</v>
      </c>
      <c r="BK16" s="172">
        <v>157.15</v>
      </c>
      <c r="BL16" s="172">
        <v>0</v>
      </c>
      <c r="BM16" s="172">
        <v>0</v>
      </c>
      <c r="BN16" s="186">
        <f>BJ16+BK16+BL16+BM16</f>
        <v>533.37</v>
      </c>
      <c r="BO16" s="65">
        <v>197.48</v>
      </c>
      <c r="BP16" s="65">
        <v>335.79</v>
      </c>
      <c r="BQ16" s="65"/>
      <c r="BR16" s="65"/>
      <c r="BS16" s="65"/>
      <c r="BT16" s="187">
        <v>0.1</v>
      </c>
      <c r="BU16" s="188">
        <f>SUM(BO16:BT16)</f>
        <v>533.37</v>
      </c>
      <c r="BV16" s="65">
        <v>124.83</v>
      </c>
      <c r="BW16" s="65">
        <v>66.29</v>
      </c>
      <c r="BX16" s="65">
        <v>0</v>
      </c>
      <c r="BY16" s="69">
        <v>0</v>
      </c>
      <c r="BZ16" s="166">
        <f>BV16+BW16+BX16+BY16</f>
        <v>191.12</v>
      </c>
      <c r="CA16" s="65">
        <v>95.77</v>
      </c>
      <c r="CB16" s="65">
        <v>95.25</v>
      </c>
      <c r="CC16" s="65">
        <v>0</v>
      </c>
      <c r="CD16" s="65">
        <v>0</v>
      </c>
      <c r="CE16" s="65">
        <v>0</v>
      </c>
      <c r="CF16" s="65">
        <v>0.1</v>
      </c>
      <c r="CG16" s="71">
        <f>CA16+CB16+CC16+CE16+CF16</f>
        <v>191.11999999999998</v>
      </c>
    </row>
    <row r="17" spans="1:85" ht="12.75">
      <c r="A17" s="17" t="s">
        <v>34</v>
      </c>
      <c r="B17" s="191">
        <v>73.12</v>
      </c>
      <c r="C17" s="79">
        <v>1.07</v>
      </c>
      <c r="D17" s="79">
        <v>1.22</v>
      </c>
      <c r="E17" s="169">
        <f>B17+C17-D17</f>
        <v>72.97</v>
      </c>
      <c r="F17" s="79">
        <v>0.76</v>
      </c>
      <c r="G17" s="65">
        <v>0.31</v>
      </c>
      <c r="H17" s="65">
        <v>0</v>
      </c>
      <c r="I17" s="65">
        <v>0</v>
      </c>
      <c r="J17" s="151">
        <f>F17+G17+H17+I17</f>
        <v>1.07</v>
      </c>
      <c r="K17" s="65">
        <v>0.88</v>
      </c>
      <c r="L17" s="115">
        <v>0.19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71">
        <f>SUM(K17:Q17)</f>
        <v>1.07</v>
      </c>
      <c r="S17" s="170">
        <v>0.9</v>
      </c>
      <c r="T17" s="170">
        <v>0.32</v>
      </c>
      <c r="U17" s="170">
        <v>0</v>
      </c>
      <c r="V17" s="172">
        <v>0</v>
      </c>
      <c r="W17" s="173">
        <f>SUM(S17:V17)</f>
        <v>1.22</v>
      </c>
      <c r="X17" s="174">
        <v>0.58</v>
      </c>
      <c r="Y17" s="170">
        <v>0.64</v>
      </c>
      <c r="Z17" s="175">
        <v>0</v>
      </c>
      <c r="AA17" s="175">
        <v>0</v>
      </c>
      <c r="AB17" s="175">
        <v>0</v>
      </c>
      <c r="AC17" s="79">
        <v>0</v>
      </c>
      <c r="AD17" s="176">
        <f>SUM(W17)</f>
        <v>1.22</v>
      </c>
      <c r="AE17" s="79">
        <v>71.8</v>
      </c>
      <c r="AF17" s="131">
        <v>0.76</v>
      </c>
      <c r="AG17" s="170">
        <v>0.9</v>
      </c>
      <c r="AH17" s="179">
        <f>AE17+AF17-AG17</f>
        <v>71.66</v>
      </c>
      <c r="AI17" s="65">
        <v>1.32</v>
      </c>
      <c r="AJ17" s="115">
        <v>0.31</v>
      </c>
      <c r="AK17" s="178">
        <v>0.32</v>
      </c>
      <c r="AL17" s="179">
        <f>AI17+AJ17-AK17</f>
        <v>1.31</v>
      </c>
      <c r="AM17" s="79">
        <v>0</v>
      </c>
      <c r="AN17" s="115">
        <v>0</v>
      </c>
      <c r="AO17" s="79">
        <v>0</v>
      </c>
      <c r="AP17" s="171">
        <f>AM17+AN17-AO17</f>
        <v>0</v>
      </c>
      <c r="AQ17" s="79">
        <v>0</v>
      </c>
      <c r="AR17" s="69">
        <v>0</v>
      </c>
      <c r="AS17" s="131">
        <v>0</v>
      </c>
      <c r="AT17" s="180">
        <f>AQ17+AR17-AS17</f>
        <v>0</v>
      </c>
      <c r="AU17" s="196">
        <v>39.43</v>
      </c>
      <c r="AV17" s="131">
        <v>0.88</v>
      </c>
      <c r="AW17" s="172">
        <v>0.58</v>
      </c>
      <c r="AX17" s="181">
        <v>42.81</v>
      </c>
      <c r="AY17" s="197">
        <v>33.69</v>
      </c>
      <c r="AZ17" s="69">
        <v>0.19</v>
      </c>
      <c r="BA17" s="69">
        <v>0.64</v>
      </c>
      <c r="BB17" s="160">
        <v>30.16</v>
      </c>
      <c r="BC17" s="69">
        <v>0</v>
      </c>
      <c r="BD17" s="182">
        <v>0</v>
      </c>
      <c r="BE17" s="38">
        <v>0</v>
      </c>
      <c r="BF17" s="170">
        <v>0</v>
      </c>
      <c r="BG17" s="170">
        <v>0</v>
      </c>
      <c r="BH17" s="172">
        <v>0</v>
      </c>
      <c r="BI17" s="183">
        <f>BF17+BG17-BH17</f>
        <v>0</v>
      </c>
      <c r="BJ17" s="184">
        <v>71.61</v>
      </c>
      <c r="BK17" s="172">
        <v>14.4</v>
      </c>
      <c r="BL17" s="172">
        <v>0</v>
      </c>
      <c r="BM17" s="172">
        <v>0</v>
      </c>
      <c r="BN17" s="186">
        <f>BJ17+BK17+BL17+BM17</f>
        <v>86.01</v>
      </c>
      <c r="BO17" s="79">
        <v>48.91</v>
      </c>
      <c r="BP17" s="79">
        <v>37.1</v>
      </c>
      <c r="BQ17" s="65">
        <v>0</v>
      </c>
      <c r="BR17" s="65"/>
      <c r="BS17" s="65">
        <v>0</v>
      </c>
      <c r="BT17" s="198">
        <v>0</v>
      </c>
      <c r="BU17" s="188">
        <f>SUM(BO17:BT17)</f>
        <v>86.00999999999999</v>
      </c>
      <c r="BV17" s="79">
        <v>27.1</v>
      </c>
      <c r="BW17" s="79">
        <v>5.56</v>
      </c>
      <c r="BX17" s="79">
        <v>0</v>
      </c>
      <c r="BY17" s="182">
        <v>0</v>
      </c>
      <c r="BZ17" s="166">
        <f>BV17+BW17+BX17+BY17</f>
        <v>32.660000000000004</v>
      </c>
      <c r="CA17" s="65">
        <v>22.25</v>
      </c>
      <c r="CB17" s="65">
        <v>10.41</v>
      </c>
      <c r="CC17" s="65">
        <v>0</v>
      </c>
      <c r="CD17" s="65"/>
      <c r="CE17" s="65">
        <v>0</v>
      </c>
      <c r="CF17" s="65">
        <v>0</v>
      </c>
      <c r="CG17" s="71">
        <f>CA17+CB17+CC17+CE17+CF17</f>
        <v>32.66</v>
      </c>
    </row>
    <row r="18" spans="1:85" ht="12.75">
      <c r="A18" s="39" t="s">
        <v>35</v>
      </c>
      <c r="B18" s="191">
        <v>170.98</v>
      </c>
      <c r="C18" s="79">
        <v>3.28</v>
      </c>
      <c r="D18" s="79">
        <v>2.61</v>
      </c>
      <c r="E18" s="169">
        <f>B18+C18-D18</f>
        <v>171.64999999999998</v>
      </c>
      <c r="F18" s="65">
        <v>2.19</v>
      </c>
      <c r="G18" s="65">
        <v>1.09</v>
      </c>
      <c r="H18" s="65">
        <v>0</v>
      </c>
      <c r="I18" s="65">
        <v>0</v>
      </c>
      <c r="J18" s="151">
        <f>F18+G18+H18+I18</f>
        <v>3.2800000000000002</v>
      </c>
      <c r="K18" s="65">
        <v>2.11</v>
      </c>
      <c r="L18" s="115">
        <v>1.17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71">
        <f>SUM(K18:Q18)</f>
        <v>3.28</v>
      </c>
      <c r="S18" s="170">
        <v>1.88</v>
      </c>
      <c r="T18" s="170">
        <v>0.73</v>
      </c>
      <c r="U18" s="170">
        <v>0</v>
      </c>
      <c r="V18" s="172">
        <v>0</v>
      </c>
      <c r="W18" s="173">
        <f>SUM(S18:V18)</f>
        <v>2.61</v>
      </c>
      <c r="X18" s="174">
        <v>0.92</v>
      </c>
      <c r="Y18" s="170">
        <v>1.69</v>
      </c>
      <c r="Z18" s="175">
        <v>0</v>
      </c>
      <c r="AA18" s="175">
        <v>0</v>
      </c>
      <c r="AB18" s="175">
        <v>0</v>
      </c>
      <c r="AC18" s="79">
        <v>0</v>
      </c>
      <c r="AD18" s="176">
        <f>SUM(W18)</f>
        <v>2.61</v>
      </c>
      <c r="AE18" s="65">
        <v>164.56</v>
      </c>
      <c r="AF18" s="131">
        <v>2.19</v>
      </c>
      <c r="AG18" s="170">
        <v>1.88</v>
      </c>
      <c r="AH18" s="179">
        <f>AE18+AF18-AG18</f>
        <v>164.87</v>
      </c>
      <c r="AI18" s="79">
        <v>6.4</v>
      </c>
      <c r="AJ18" s="115">
        <v>1.09</v>
      </c>
      <c r="AK18" s="178">
        <v>0.73</v>
      </c>
      <c r="AL18" s="192">
        <f>AI18+AJ18-AK18</f>
        <v>6.76</v>
      </c>
      <c r="AM18" s="79">
        <v>0.02</v>
      </c>
      <c r="AN18" s="115">
        <v>0</v>
      </c>
      <c r="AO18" s="79">
        <v>0</v>
      </c>
      <c r="AP18" s="171">
        <f>AM18+AN18-AO18</f>
        <v>0.02</v>
      </c>
      <c r="AQ18" s="79">
        <v>0</v>
      </c>
      <c r="AR18" s="69">
        <v>0</v>
      </c>
      <c r="AS18" s="131">
        <v>0</v>
      </c>
      <c r="AT18" s="180">
        <f>AQ18+AR18-AS18</f>
        <v>0</v>
      </c>
      <c r="AU18" s="131">
        <v>92.64</v>
      </c>
      <c r="AV18" s="131">
        <v>2.11</v>
      </c>
      <c r="AW18" s="131">
        <v>0.92</v>
      </c>
      <c r="AX18" s="181">
        <f>AU18+AV18-AW18</f>
        <v>93.83</v>
      </c>
      <c r="AY18" s="69">
        <v>78.34</v>
      </c>
      <c r="AZ18" s="69">
        <v>1.17</v>
      </c>
      <c r="BA18" s="69">
        <v>1.69</v>
      </c>
      <c r="BB18" s="160">
        <f>AY18+AZ18-BA18</f>
        <v>77.82000000000001</v>
      </c>
      <c r="BC18" s="69">
        <v>0</v>
      </c>
      <c r="BD18" s="182">
        <v>0</v>
      </c>
      <c r="BE18" s="38">
        <v>0</v>
      </c>
      <c r="BF18" s="170">
        <v>0</v>
      </c>
      <c r="BG18" s="170">
        <v>0</v>
      </c>
      <c r="BH18" s="172">
        <v>0</v>
      </c>
      <c r="BI18" s="183">
        <f>BF18+BG18-BH18</f>
        <v>0</v>
      </c>
      <c r="BJ18" s="184">
        <v>155.63</v>
      </c>
      <c r="BK18" s="172">
        <v>71.11</v>
      </c>
      <c r="BL18" s="172">
        <v>0</v>
      </c>
      <c r="BM18" s="172">
        <v>0</v>
      </c>
      <c r="BN18" s="186">
        <f>BJ18+BK18+BL18+BM18</f>
        <v>226.74</v>
      </c>
      <c r="BO18" s="65">
        <v>110.75</v>
      </c>
      <c r="BP18" s="65">
        <v>115.99</v>
      </c>
      <c r="BQ18" s="65">
        <v>0</v>
      </c>
      <c r="BR18" s="65"/>
      <c r="BS18" s="65">
        <v>0</v>
      </c>
      <c r="BT18" s="187">
        <v>0</v>
      </c>
      <c r="BU18" s="188">
        <f>SUM(BO18:BT18)</f>
        <v>226.74</v>
      </c>
      <c r="BV18" s="65">
        <v>55.53</v>
      </c>
      <c r="BW18" s="65">
        <v>23.34</v>
      </c>
      <c r="BX18" s="65">
        <v>0</v>
      </c>
      <c r="BY18" s="69">
        <v>0</v>
      </c>
      <c r="BZ18" s="166">
        <f>BV18+BW18+BX18+BY18</f>
        <v>78.87</v>
      </c>
      <c r="CA18" s="65">
        <v>45.82</v>
      </c>
      <c r="CB18" s="65">
        <v>33.05</v>
      </c>
      <c r="CC18" s="65">
        <v>0</v>
      </c>
      <c r="CD18" s="65"/>
      <c r="CE18" s="65">
        <v>0</v>
      </c>
      <c r="CF18" s="65">
        <v>0</v>
      </c>
      <c r="CG18" s="71">
        <f>CA18+CB18+CC18+CE18+CF18</f>
        <v>78.87</v>
      </c>
    </row>
    <row r="19" spans="1:85" ht="12.75">
      <c r="A19" s="17" t="s">
        <v>36</v>
      </c>
      <c r="B19" s="191">
        <v>286.25</v>
      </c>
      <c r="C19" s="79">
        <v>4.65</v>
      </c>
      <c r="D19" s="79">
        <v>3.4</v>
      </c>
      <c r="E19" s="169">
        <f>B19+C19-D19</f>
        <v>287.5</v>
      </c>
      <c r="F19" s="65">
        <v>2.81</v>
      </c>
      <c r="G19" s="65">
        <v>1.84</v>
      </c>
      <c r="H19" s="65">
        <v>0</v>
      </c>
      <c r="I19" s="65">
        <v>0</v>
      </c>
      <c r="J19" s="151">
        <f>F19+G19+H19+I19</f>
        <v>4.65</v>
      </c>
      <c r="K19" s="65">
        <v>2.42</v>
      </c>
      <c r="L19" s="115">
        <v>2.23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71">
        <f>SUM(K19:Q19)</f>
        <v>4.65</v>
      </c>
      <c r="S19" s="170">
        <v>1.99</v>
      </c>
      <c r="T19" s="170">
        <v>1.41</v>
      </c>
      <c r="U19" s="170">
        <v>0</v>
      </c>
      <c r="V19" s="172">
        <v>0</v>
      </c>
      <c r="W19" s="173">
        <f>SUM(S19:V19)</f>
        <v>3.4</v>
      </c>
      <c r="X19" s="174">
        <v>1.47</v>
      </c>
      <c r="Y19" s="170">
        <v>1.93</v>
      </c>
      <c r="Z19" s="175">
        <v>0</v>
      </c>
      <c r="AA19" s="175">
        <v>0</v>
      </c>
      <c r="AB19" s="175">
        <v>0</v>
      </c>
      <c r="AC19" s="79">
        <v>0</v>
      </c>
      <c r="AD19" s="176">
        <f>SUM(W19)</f>
        <v>3.4</v>
      </c>
      <c r="AE19" s="65">
        <v>279.35</v>
      </c>
      <c r="AF19" s="131">
        <v>2.81</v>
      </c>
      <c r="AG19" s="170">
        <v>1.99</v>
      </c>
      <c r="AH19" s="179">
        <f>AE19+AF19-AG19</f>
        <v>280.17</v>
      </c>
      <c r="AI19" s="65">
        <v>6.24</v>
      </c>
      <c r="AJ19" s="115">
        <v>1.84</v>
      </c>
      <c r="AK19" s="178">
        <v>1.41</v>
      </c>
      <c r="AL19" s="192">
        <f>AI19+AJ19-AK19</f>
        <v>6.67</v>
      </c>
      <c r="AM19" s="79">
        <v>0.66</v>
      </c>
      <c r="AN19" s="115">
        <v>0</v>
      </c>
      <c r="AO19" s="79">
        <v>0</v>
      </c>
      <c r="AP19" s="171">
        <f>AM19+AN19-AO19</f>
        <v>0.66</v>
      </c>
      <c r="AQ19" s="79">
        <v>0</v>
      </c>
      <c r="AR19" s="69">
        <v>0</v>
      </c>
      <c r="AS19" s="131">
        <v>0</v>
      </c>
      <c r="AT19" s="180">
        <f>AQ19+AR19-AS19</f>
        <v>0</v>
      </c>
      <c r="AU19" s="131">
        <v>136.29</v>
      </c>
      <c r="AV19" s="131">
        <v>2.42</v>
      </c>
      <c r="AW19" s="131">
        <v>1.47</v>
      </c>
      <c r="AX19" s="181">
        <f>AU19+AV19-AW19</f>
        <v>137.23999999999998</v>
      </c>
      <c r="AY19" s="69">
        <v>149.96</v>
      </c>
      <c r="AZ19" s="69">
        <v>2.23</v>
      </c>
      <c r="BA19" s="69">
        <v>1.93</v>
      </c>
      <c r="BB19" s="160">
        <f>AY19+AZ19-BA19</f>
        <v>150.26</v>
      </c>
      <c r="BC19" s="69">
        <v>0</v>
      </c>
      <c r="BD19" s="182">
        <v>0</v>
      </c>
      <c r="BE19" s="38">
        <v>0</v>
      </c>
      <c r="BF19" s="170">
        <v>0</v>
      </c>
      <c r="BG19" s="170">
        <v>0</v>
      </c>
      <c r="BH19" s="172">
        <v>0</v>
      </c>
      <c r="BI19" s="183">
        <f>BF19+BG19-BH19</f>
        <v>0</v>
      </c>
      <c r="BJ19" s="184">
        <v>141.26</v>
      </c>
      <c r="BK19" s="172">
        <v>96.71</v>
      </c>
      <c r="BL19" s="172">
        <v>0</v>
      </c>
      <c r="BM19" s="172">
        <v>0</v>
      </c>
      <c r="BN19" s="186">
        <f>BJ19+BK19+BL19+BM19</f>
        <v>237.96999999999997</v>
      </c>
      <c r="BO19" s="65">
        <v>102.72</v>
      </c>
      <c r="BP19" s="65">
        <v>135.25</v>
      </c>
      <c r="BQ19" s="65">
        <v>0</v>
      </c>
      <c r="BR19" s="65">
        <v>0</v>
      </c>
      <c r="BS19" s="65">
        <v>0</v>
      </c>
      <c r="BT19" s="187">
        <v>0</v>
      </c>
      <c r="BU19" s="188">
        <f>SUM(BO19:BT19)</f>
        <v>237.97</v>
      </c>
      <c r="BV19" s="65">
        <v>66.73</v>
      </c>
      <c r="BW19" s="65">
        <v>33.3</v>
      </c>
      <c r="BX19" s="65">
        <v>0</v>
      </c>
      <c r="BY19" s="69">
        <v>0</v>
      </c>
      <c r="BZ19" s="166">
        <f>BV19+BW19+BX19+BY19</f>
        <v>100.03</v>
      </c>
      <c r="CA19" s="65">
        <v>65.25</v>
      </c>
      <c r="CB19" s="65">
        <v>34.78</v>
      </c>
      <c r="CC19" s="65">
        <v>0</v>
      </c>
      <c r="CD19" s="65">
        <v>0</v>
      </c>
      <c r="CE19" s="65">
        <v>0</v>
      </c>
      <c r="CF19" s="65">
        <v>0</v>
      </c>
      <c r="CG19" s="71">
        <f>CA19+CB19+CC19+CE19+CF19</f>
        <v>100.03</v>
      </c>
    </row>
    <row r="20" spans="1:85" ht="12.75">
      <c r="A20" s="17" t="s">
        <v>37</v>
      </c>
      <c r="B20" s="191">
        <v>385.15</v>
      </c>
      <c r="C20" s="79">
        <v>4.72</v>
      </c>
      <c r="D20" s="79">
        <v>9.82</v>
      </c>
      <c r="E20" s="169">
        <f>B20+C20-D20</f>
        <v>380.05</v>
      </c>
      <c r="F20" s="65">
        <v>2.11</v>
      </c>
      <c r="G20" s="65">
        <v>2.61</v>
      </c>
      <c r="H20" s="65">
        <v>0</v>
      </c>
      <c r="I20" s="65">
        <v>0</v>
      </c>
      <c r="J20" s="151">
        <f>F20+G20+H20+I20</f>
        <v>4.72</v>
      </c>
      <c r="K20" s="65">
        <v>2.21</v>
      </c>
      <c r="L20" s="115">
        <v>2.51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71">
        <f>SUM(K20:Q20)</f>
        <v>4.72</v>
      </c>
      <c r="S20" s="170">
        <v>6.9</v>
      </c>
      <c r="T20" s="170">
        <v>2.92</v>
      </c>
      <c r="U20" s="170">
        <v>0</v>
      </c>
      <c r="V20" s="172">
        <v>0</v>
      </c>
      <c r="W20" s="173">
        <f>SUM(S20:V20)</f>
        <v>9.82</v>
      </c>
      <c r="X20" s="174">
        <v>4.37</v>
      </c>
      <c r="Y20" s="170">
        <v>5.45</v>
      </c>
      <c r="Z20" s="175">
        <v>0</v>
      </c>
      <c r="AA20" s="175">
        <v>0</v>
      </c>
      <c r="AB20" s="175">
        <v>0</v>
      </c>
      <c r="AC20" s="79">
        <v>0</v>
      </c>
      <c r="AD20" s="176">
        <f>SUM(W20)</f>
        <v>9.82</v>
      </c>
      <c r="AE20" s="65">
        <v>335.25</v>
      </c>
      <c r="AF20" s="131">
        <v>2.11</v>
      </c>
      <c r="AG20" s="170">
        <v>6.9</v>
      </c>
      <c r="AH20" s="179">
        <f>AE20+AF20-AG20</f>
        <v>330.46000000000004</v>
      </c>
      <c r="AI20" s="75">
        <v>49.5</v>
      </c>
      <c r="AJ20" s="115">
        <v>2.61</v>
      </c>
      <c r="AK20" s="178">
        <v>2.92</v>
      </c>
      <c r="AL20" s="192">
        <f>AI20+AJ20-AK20</f>
        <v>49.19</v>
      </c>
      <c r="AM20" s="79">
        <v>0.4</v>
      </c>
      <c r="AN20" s="115">
        <v>0</v>
      </c>
      <c r="AO20" s="79">
        <v>0</v>
      </c>
      <c r="AP20" s="171">
        <f>AM20+AN20-AO20</f>
        <v>0.4</v>
      </c>
      <c r="AQ20" s="79">
        <v>0</v>
      </c>
      <c r="AR20" s="69">
        <v>0</v>
      </c>
      <c r="AS20" s="131">
        <v>0</v>
      </c>
      <c r="AT20" s="180">
        <f>AQ20+AR20-AS20</f>
        <v>0</v>
      </c>
      <c r="AU20" s="131">
        <v>166.22</v>
      </c>
      <c r="AV20" s="131">
        <v>2.21</v>
      </c>
      <c r="AW20" s="131">
        <v>4.37</v>
      </c>
      <c r="AX20" s="181">
        <f>AU20+AV20-AW20</f>
        <v>164.06</v>
      </c>
      <c r="AY20" s="69">
        <v>218.93</v>
      </c>
      <c r="AZ20" s="69">
        <v>2.51</v>
      </c>
      <c r="BA20" s="69">
        <v>5.45</v>
      </c>
      <c r="BB20" s="160">
        <f>AY20+AZ20-BA20</f>
        <v>215.99</v>
      </c>
      <c r="BC20" s="69">
        <v>0</v>
      </c>
      <c r="BD20" s="182">
        <v>0</v>
      </c>
      <c r="BE20" s="38">
        <v>0</v>
      </c>
      <c r="BF20" s="170">
        <v>0</v>
      </c>
      <c r="BG20" s="170">
        <v>0</v>
      </c>
      <c r="BH20" s="172">
        <v>0</v>
      </c>
      <c r="BI20" s="183">
        <f>BF20+BG20-BH20</f>
        <v>0</v>
      </c>
      <c r="BJ20" s="186">
        <v>245.81</v>
      </c>
      <c r="BK20" s="65">
        <v>280.72</v>
      </c>
      <c r="BL20" s="65">
        <v>0</v>
      </c>
      <c r="BM20" s="65">
        <v>0</v>
      </c>
      <c r="BN20" s="186">
        <f>BJ20+BK20+BL20+BM20</f>
        <v>526.53</v>
      </c>
      <c r="BO20" s="65">
        <v>260.11</v>
      </c>
      <c r="BP20" s="65">
        <v>266.42</v>
      </c>
      <c r="BQ20" s="65">
        <v>0</v>
      </c>
      <c r="BR20" s="65">
        <v>0</v>
      </c>
      <c r="BS20" s="65">
        <v>0</v>
      </c>
      <c r="BT20" s="187">
        <v>0</v>
      </c>
      <c r="BU20" s="188">
        <f>SUM(BO20:BT20)</f>
        <v>526.53</v>
      </c>
      <c r="BV20" s="185">
        <v>95</v>
      </c>
      <c r="BW20" s="141">
        <v>97.71</v>
      </c>
      <c r="BX20" s="141">
        <v>0</v>
      </c>
      <c r="BY20" s="182">
        <v>0</v>
      </c>
      <c r="BZ20" s="166">
        <f>BV20+BW20+BX20+BY20</f>
        <v>192.70999999999998</v>
      </c>
      <c r="CA20" s="65">
        <v>116.72</v>
      </c>
      <c r="CB20" s="65">
        <v>75.99</v>
      </c>
      <c r="CC20" s="65">
        <v>0</v>
      </c>
      <c r="CD20" s="65">
        <v>0</v>
      </c>
      <c r="CE20" s="65">
        <v>0</v>
      </c>
      <c r="CF20" s="65">
        <v>0</v>
      </c>
      <c r="CG20" s="71">
        <f>CA20+CB20+CC20+CE20+CF20</f>
        <v>192.70999999999998</v>
      </c>
    </row>
    <row r="21" spans="1:85" ht="12.75">
      <c r="A21" s="17" t="s">
        <v>38</v>
      </c>
      <c r="B21" s="191">
        <v>297.56</v>
      </c>
      <c r="C21" s="79">
        <v>4.56</v>
      </c>
      <c r="D21" s="79">
        <v>2.39</v>
      </c>
      <c r="E21" s="169">
        <f>B21+C21-D21</f>
        <v>299.73</v>
      </c>
      <c r="F21" s="65">
        <v>3.61</v>
      </c>
      <c r="G21" s="65">
        <v>0.95</v>
      </c>
      <c r="H21" s="65">
        <v>0</v>
      </c>
      <c r="I21" s="65">
        <v>0</v>
      </c>
      <c r="J21" s="151">
        <f>SUM(F21:I21)</f>
        <v>4.56</v>
      </c>
      <c r="K21" s="65">
        <v>1.78</v>
      </c>
      <c r="L21" s="115">
        <v>2.78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36">
        <f>SUM(K21:Q21)</f>
        <v>4.56</v>
      </c>
      <c r="S21" s="170">
        <v>1.61</v>
      </c>
      <c r="T21" s="170">
        <v>0.78</v>
      </c>
      <c r="U21" s="170">
        <v>0</v>
      </c>
      <c r="V21" s="172">
        <v>0</v>
      </c>
      <c r="W21" s="173">
        <f>SUM(S21:V21)</f>
        <v>2.39</v>
      </c>
      <c r="X21" s="199">
        <v>1.14</v>
      </c>
      <c r="Y21" s="170">
        <v>1.25</v>
      </c>
      <c r="Z21" s="170">
        <v>0</v>
      </c>
      <c r="AA21" s="175">
        <v>0</v>
      </c>
      <c r="AB21" s="175">
        <v>0</v>
      </c>
      <c r="AC21" s="79">
        <v>0</v>
      </c>
      <c r="AD21" s="176">
        <f>SUM(W21)</f>
        <v>2.39</v>
      </c>
      <c r="AE21" s="65">
        <v>289.27</v>
      </c>
      <c r="AF21" s="131">
        <v>3.61</v>
      </c>
      <c r="AG21" s="170">
        <v>1.61</v>
      </c>
      <c r="AH21" s="179">
        <f>AE21+AF21-AG21</f>
        <v>291.27</v>
      </c>
      <c r="AI21" s="65">
        <v>7.76</v>
      </c>
      <c r="AJ21" s="115">
        <v>0.95</v>
      </c>
      <c r="AK21" s="178">
        <v>0.78</v>
      </c>
      <c r="AL21" s="192">
        <f>AI21+AJ21-AK21</f>
        <v>7.929999999999999</v>
      </c>
      <c r="AM21" s="79">
        <v>0.53</v>
      </c>
      <c r="AN21" s="115">
        <v>0</v>
      </c>
      <c r="AO21" s="79">
        <v>0</v>
      </c>
      <c r="AP21" s="171">
        <f>AM21+AN21-AO21</f>
        <v>0.53</v>
      </c>
      <c r="AQ21" s="79">
        <v>0</v>
      </c>
      <c r="AR21" s="69">
        <v>0</v>
      </c>
      <c r="AS21" s="131">
        <v>0</v>
      </c>
      <c r="AT21" s="180">
        <f>AQ21+AR21-AS21</f>
        <v>0</v>
      </c>
      <c r="AU21" s="131">
        <v>113.92</v>
      </c>
      <c r="AV21" s="131">
        <v>1.78</v>
      </c>
      <c r="AW21" s="131">
        <v>1.14</v>
      </c>
      <c r="AX21" s="181">
        <f>AU21+AV21-AW21</f>
        <v>114.56</v>
      </c>
      <c r="AY21" s="69">
        <v>183.64</v>
      </c>
      <c r="AZ21" s="69">
        <v>2.78</v>
      </c>
      <c r="BA21" s="69">
        <v>1.25</v>
      </c>
      <c r="BB21" s="160">
        <f>AY21+AZ21-BA21</f>
        <v>185.17</v>
      </c>
      <c r="BC21" s="69"/>
      <c r="BD21" s="182"/>
      <c r="BE21" s="38"/>
      <c r="BF21" s="170">
        <v>0</v>
      </c>
      <c r="BG21" s="170"/>
      <c r="BH21" s="172"/>
      <c r="BI21" s="183">
        <f>BF21+BG21-BH21</f>
        <v>0</v>
      </c>
      <c r="BJ21" s="184">
        <v>254.45</v>
      </c>
      <c r="BK21" s="141">
        <v>60.29</v>
      </c>
      <c r="BL21" s="141">
        <v>0.23</v>
      </c>
      <c r="BM21" s="141">
        <v>0</v>
      </c>
      <c r="BN21" s="186">
        <f>BJ21+BK21+BL21+BM21</f>
        <v>314.97</v>
      </c>
      <c r="BO21" s="79">
        <v>152.93</v>
      </c>
      <c r="BP21" s="65">
        <v>162.04</v>
      </c>
      <c r="BQ21" s="65">
        <v>0</v>
      </c>
      <c r="BR21" s="65"/>
      <c r="BS21" s="65">
        <v>0</v>
      </c>
      <c r="BT21" s="187">
        <v>0</v>
      </c>
      <c r="BU21" s="188">
        <f>SUM(BO21:BT21)</f>
        <v>314.97</v>
      </c>
      <c r="BV21" s="65">
        <v>111.04</v>
      </c>
      <c r="BW21" s="65">
        <v>28.64</v>
      </c>
      <c r="BX21" s="69">
        <v>0.11</v>
      </c>
      <c r="BZ21" s="166">
        <f>BV21+BW21+BX21+BY21</f>
        <v>139.79000000000002</v>
      </c>
      <c r="CA21" s="65">
        <v>72.84</v>
      </c>
      <c r="CB21" s="65">
        <v>66.95</v>
      </c>
      <c r="CC21" s="65">
        <v>0</v>
      </c>
      <c r="CD21" s="65"/>
      <c r="CE21" s="65">
        <v>0</v>
      </c>
      <c r="CF21" s="65">
        <v>0</v>
      </c>
      <c r="CG21" s="71">
        <f>CA21+CB21+CC21+CE21+CF21</f>
        <v>139.79000000000002</v>
      </c>
    </row>
    <row r="22" spans="1:85" ht="12.75">
      <c r="A22" s="17" t="s">
        <v>39</v>
      </c>
      <c r="B22" s="191">
        <v>231.88</v>
      </c>
      <c r="C22" s="79">
        <v>2.98</v>
      </c>
      <c r="D22" s="79">
        <v>9.18</v>
      </c>
      <c r="E22" s="169">
        <f>B22+C22-D22</f>
        <v>225.67999999999998</v>
      </c>
      <c r="F22" s="65">
        <v>1.66</v>
      </c>
      <c r="G22" s="79">
        <v>1.32</v>
      </c>
      <c r="H22" s="65">
        <v>0</v>
      </c>
      <c r="I22" s="65">
        <v>0</v>
      </c>
      <c r="J22" s="151">
        <f>SUM(F22:I22)</f>
        <v>2.98</v>
      </c>
      <c r="K22" s="65">
        <v>1.46</v>
      </c>
      <c r="L22" s="170">
        <v>1.52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36">
        <f>SUM(K22:Q22)</f>
        <v>2.98</v>
      </c>
      <c r="S22" s="170">
        <v>8.27</v>
      </c>
      <c r="T22" s="170">
        <v>0.91</v>
      </c>
      <c r="U22" s="170">
        <v>0</v>
      </c>
      <c r="V22" s="172">
        <v>0</v>
      </c>
      <c r="W22" s="173">
        <f>SUM(S22:V22)</f>
        <v>9.18</v>
      </c>
      <c r="X22" s="174">
        <v>2.98</v>
      </c>
      <c r="Y22" s="170">
        <v>6.2</v>
      </c>
      <c r="Z22" s="175">
        <v>0</v>
      </c>
      <c r="AA22" s="175">
        <v>0</v>
      </c>
      <c r="AB22" s="175">
        <v>0</v>
      </c>
      <c r="AC22" s="79">
        <v>0</v>
      </c>
      <c r="AD22" s="176">
        <f>SUM(W22)</f>
        <v>9.18</v>
      </c>
      <c r="AE22" s="65">
        <v>228.55</v>
      </c>
      <c r="AF22" s="131">
        <v>1.66</v>
      </c>
      <c r="AG22" s="170">
        <v>8.27</v>
      </c>
      <c r="AH22" s="179">
        <f>AE22+AF22-AG22</f>
        <v>221.94</v>
      </c>
      <c r="AI22" s="79">
        <v>3.33</v>
      </c>
      <c r="AJ22" s="115">
        <v>1.32</v>
      </c>
      <c r="AK22" s="178">
        <v>0.91</v>
      </c>
      <c r="AL22" s="192">
        <f>AI22+AJ22-AK22</f>
        <v>3.74</v>
      </c>
      <c r="AM22" s="79">
        <v>0</v>
      </c>
      <c r="AN22" s="115">
        <v>0</v>
      </c>
      <c r="AO22" s="79">
        <v>0</v>
      </c>
      <c r="AP22" s="171">
        <f>AM22+AN22-AO22</f>
        <v>0</v>
      </c>
      <c r="AQ22" s="79">
        <v>0</v>
      </c>
      <c r="AR22" s="69">
        <v>0</v>
      </c>
      <c r="AS22" s="131">
        <v>0</v>
      </c>
      <c r="AT22" s="180">
        <f>AQ22+AR22-AS22</f>
        <v>0</v>
      </c>
      <c r="AU22" s="131">
        <v>77.31</v>
      </c>
      <c r="AV22" s="131">
        <v>1.46</v>
      </c>
      <c r="AW22" s="131">
        <v>2.98</v>
      </c>
      <c r="AX22" s="181">
        <f>AU22+AV22-AW22</f>
        <v>75.78999999999999</v>
      </c>
      <c r="AY22" s="69">
        <v>154.57</v>
      </c>
      <c r="AZ22" s="69">
        <v>1.52</v>
      </c>
      <c r="BA22" s="69">
        <v>6.2</v>
      </c>
      <c r="BB22" s="160">
        <f>AY22+AZ22-BA22</f>
        <v>149.89000000000001</v>
      </c>
      <c r="BC22" s="69"/>
      <c r="BD22" s="182"/>
      <c r="BE22" s="38"/>
      <c r="BF22" s="170">
        <v>0</v>
      </c>
      <c r="BG22" s="170">
        <v>0</v>
      </c>
      <c r="BH22" s="172">
        <v>0</v>
      </c>
      <c r="BI22" s="183">
        <f>BF22+BG22-BH22</f>
        <v>0</v>
      </c>
      <c r="BJ22" s="184">
        <v>410.06</v>
      </c>
      <c r="BK22" s="141">
        <v>131.08</v>
      </c>
      <c r="BL22" s="141">
        <v>0</v>
      </c>
      <c r="BM22" s="141">
        <v>0</v>
      </c>
      <c r="BN22" s="186">
        <f>BJ22+BK22+BL22+BM22</f>
        <v>541.14</v>
      </c>
      <c r="BO22" s="65">
        <v>268.59</v>
      </c>
      <c r="BP22" s="65">
        <v>272.55</v>
      </c>
      <c r="BQ22" s="65">
        <v>0</v>
      </c>
      <c r="BR22" s="65">
        <v>0</v>
      </c>
      <c r="BS22" s="65">
        <v>0</v>
      </c>
      <c r="BT22" s="187">
        <v>0</v>
      </c>
      <c r="BU22" s="188">
        <f>SUM(BO22:BT22)</f>
        <v>541.14</v>
      </c>
      <c r="BV22" s="79">
        <v>167.1</v>
      </c>
      <c r="BW22" s="65">
        <v>54.75</v>
      </c>
      <c r="BX22" s="65">
        <v>0</v>
      </c>
      <c r="BY22" s="69">
        <v>0</v>
      </c>
      <c r="BZ22" s="166">
        <f>BV22+BW22+BX22+BY22</f>
        <v>221.85</v>
      </c>
      <c r="CA22" s="65">
        <v>130.45</v>
      </c>
      <c r="CB22" s="65">
        <v>91.4</v>
      </c>
      <c r="CC22" s="65">
        <v>0</v>
      </c>
      <c r="CD22" s="65">
        <v>0</v>
      </c>
      <c r="CE22" s="65">
        <v>0</v>
      </c>
      <c r="CF22" s="65">
        <v>0</v>
      </c>
      <c r="CG22" s="71">
        <f>CA22+CB22+CC22+CE22+CF22</f>
        <v>221.85</v>
      </c>
    </row>
    <row r="23" spans="1:85" ht="12.75">
      <c r="A23" s="17" t="s">
        <v>40</v>
      </c>
      <c r="B23" s="191">
        <v>233.37</v>
      </c>
      <c r="C23" s="79">
        <v>2.66</v>
      </c>
      <c r="D23" s="79">
        <v>4.86</v>
      </c>
      <c r="E23" s="169">
        <f>B23+C23-D23</f>
        <v>231.17</v>
      </c>
      <c r="F23" s="65">
        <v>1.62</v>
      </c>
      <c r="G23" s="65">
        <v>0.99</v>
      </c>
      <c r="H23" s="65">
        <v>0</v>
      </c>
      <c r="I23" s="65">
        <v>0.05</v>
      </c>
      <c r="J23" s="151">
        <f>SUM(F23:I23)</f>
        <v>2.66</v>
      </c>
      <c r="K23" s="65">
        <v>1.55</v>
      </c>
      <c r="L23" s="115">
        <v>1.11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36">
        <f>SUM(K23:Q23)</f>
        <v>2.66</v>
      </c>
      <c r="S23" s="170">
        <v>3.71</v>
      </c>
      <c r="T23" s="170">
        <v>1.15</v>
      </c>
      <c r="U23" s="170">
        <v>0</v>
      </c>
      <c r="V23" s="172">
        <v>0</v>
      </c>
      <c r="W23" s="173">
        <f>SUM(S23:V23)</f>
        <v>4.859999999999999</v>
      </c>
      <c r="X23" s="174">
        <v>1.66</v>
      </c>
      <c r="Y23" s="170">
        <v>3.2</v>
      </c>
      <c r="Z23" s="175">
        <v>0</v>
      </c>
      <c r="AA23" s="175">
        <v>0</v>
      </c>
      <c r="AB23" s="175">
        <v>0</v>
      </c>
      <c r="AC23" s="79">
        <v>0</v>
      </c>
      <c r="AD23" s="176">
        <f>SUM(W23)</f>
        <v>4.859999999999999</v>
      </c>
      <c r="AE23" s="65">
        <v>229.53</v>
      </c>
      <c r="AF23" s="172">
        <v>1.62</v>
      </c>
      <c r="AG23" s="170">
        <v>3.71</v>
      </c>
      <c r="AH23" s="179">
        <f>AE23+AF23-AG23</f>
        <v>227.44</v>
      </c>
      <c r="AI23" s="65">
        <v>3.84</v>
      </c>
      <c r="AJ23" s="115">
        <v>0.99</v>
      </c>
      <c r="AK23" s="178">
        <v>1.15</v>
      </c>
      <c r="AL23" s="192">
        <f>AI23+AJ23-AK23</f>
        <v>3.68</v>
      </c>
      <c r="AM23" s="79">
        <v>0</v>
      </c>
      <c r="AN23" s="115">
        <v>0</v>
      </c>
      <c r="AO23" s="79">
        <v>0</v>
      </c>
      <c r="AP23" s="171">
        <f>AM23+AN23-AO23</f>
        <v>0</v>
      </c>
      <c r="AQ23" s="79">
        <v>0</v>
      </c>
      <c r="AR23" s="69">
        <v>0.05</v>
      </c>
      <c r="AS23" s="131">
        <v>0</v>
      </c>
      <c r="AT23" s="180">
        <f>AQ23+AR23-AS23</f>
        <v>0.05</v>
      </c>
      <c r="AU23" s="131">
        <v>103.68</v>
      </c>
      <c r="AV23" s="131">
        <v>1.55</v>
      </c>
      <c r="AW23" s="131">
        <v>1.66</v>
      </c>
      <c r="AX23" s="181">
        <f>AU23+AV23-AW23</f>
        <v>103.57000000000001</v>
      </c>
      <c r="AY23" s="69">
        <v>129.69</v>
      </c>
      <c r="AZ23" s="69">
        <v>1.11</v>
      </c>
      <c r="BA23" s="69">
        <v>3.2</v>
      </c>
      <c r="BB23" s="189">
        <f>AY23+AZ23-BA23</f>
        <v>127.60000000000001</v>
      </c>
      <c r="BC23" s="69"/>
      <c r="BD23" s="182"/>
      <c r="BE23" s="38"/>
      <c r="BF23" s="170">
        <v>0</v>
      </c>
      <c r="BG23" s="170"/>
      <c r="BH23" s="172"/>
      <c r="BI23" s="183">
        <f>BF23+BG23-BH23</f>
        <v>0</v>
      </c>
      <c r="BJ23" s="184">
        <v>164.03</v>
      </c>
      <c r="BK23" s="141">
        <v>26.12</v>
      </c>
      <c r="BL23" s="141">
        <v>0</v>
      </c>
      <c r="BM23" s="141">
        <v>0</v>
      </c>
      <c r="BN23" s="186">
        <f>BJ23+BK23+BL23+BM23</f>
        <v>190.15</v>
      </c>
      <c r="BO23" s="65">
        <v>100.81</v>
      </c>
      <c r="BP23" s="65">
        <v>89.34</v>
      </c>
      <c r="BQ23" s="65">
        <v>0</v>
      </c>
      <c r="BR23" s="65">
        <v>0</v>
      </c>
      <c r="BS23" s="65">
        <v>0</v>
      </c>
      <c r="BT23" s="187">
        <v>0</v>
      </c>
      <c r="BU23" s="188">
        <f>SUM(BO23:BT23)</f>
        <v>190.15</v>
      </c>
      <c r="BV23" s="79">
        <v>35.9</v>
      </c>
      <c r="BW23" s="65">
        <v>9.47</v>
      </c>
      <c r="BX23" s="65">
        <v>0</v>
      </c>
      <c r="BY23" s="69">
        <v>0</v>
      </c>
      <c r="BZ23" s="166">
        <f>BV23+BW23+BX23+BY23</f>
        <v>45.37</v>
      </c>
      <c r="CA23" s="65">
        <v>28.38</v>
      </c>
      <c r="CB23" s="65">
        <v>16.99</v>
      </c>
      <c r="CC23" s="65">
        <v>0</v>
      </c>
      <c r="CD23" s="65">
        <v>0</v>
      </c>
      <c r="CE23" s="65">
        <v>0</v>
      </c>
      <c r="CF23" s="65">
        <v>0</v>
      </c>
      <c r="CG23" s="71">
        <f>CA23+CB23+CC23+CE23+CF23</f>
        <v>45.37</v>
      </c>
    </row>
    <row r="24" spans="1:85" ht="12.75">
      <c r="A24" s="39" t="s">
        <v>31</v>
      </c>
      <c r="B24" s="193">
        <v>348.9</v>
      </c>
      <c r="C24" s="79">
        <v>3.33</v>
      </c>
      <c r="D24" s="79">
        <v>27.63</v>
      </c>
      <c r="E24" s="169">
        <f>B24+C24-D24</f>
        <v>324.59999999999997</v>
      </c>
      <c r="F24" s="65">
        <v>2.47</v>
      </c>
      <c r="G24" s="65">
        <v>0.86</v>
      </c>
      <c r="H24" s="65">
        <v>0</v>
      </c>
      <c r="I24" s="65">
        <v>0</v>
      </c>
      <c r="J24" s="151">
        <f>SUM(F24:I24)</f>
        <v>3.33</v>
      </c>
      <c r="K24" s="65">
        <v>2.56</v>
      </c>
      <c r="L24" s="115">
        <v>0.76</v>
      </c>
      <c r="M24" s="115">
        <v>0</v>
      </c>
      <c r="N24" s="115">
        <v>0</v>
      </c>
      <c r="O24" s="115">
        <v>0</v>
      </c>
      <c r="P24" s="115">
        <v>0</v>
      </c>
      <c r="Q24" s="115">
        <v>0.01</v>
      </c>
      <c r="R24" s="136">
        <f>SUM(K24:Q24)</f>
        <v>3.33</v>
      </c>
      <c r="S24" s="170">
        <v>24.11</v>
      </c>
      <c r="T24" s="170">
        <v>3.52</v>
      </c>
      <c r="U24" s="170">
        <v>0</v>
      </c>
      <c r="V24" s="172">
        <v>0</v>
      </c>
      <c r="W24" s="173">
        <f>SUM(S24:V24)</f>
        <v>27.63</v>
      </c>
      <c r="X24" s="174">
        <v>10.75</v>
      </c>
      <c r="Y24" s="170">
        <v>16.88</v>
      </c>
      <c r="Z24" s="175">
        <v>0</v>
      </c>
      <c r="AA24" s="175">
        <v>0</v>
      </c>
      <c r="AB24" s="175">
        <v>0</v>
      </c>
      <c r="AC24" s="79">
        <v>0</v>
      </c>
      <c r="AD24" s="176">
        <f>SUM(W24)</f>
        <v>27.63</v>
      </c>
      <c r="AE24" s="65">
        <v>328.4</v>
      </c>
      <c r="AF24" s="131">
        <v>2.47</v>
      </c>
      <c r="AG24" s="200">
        <v>24.11</v>
      </c>
      <c r="AH24" s="179">
        <f>AE24+AF24-AG24</f>
        <v>306.76</v>
      </c>
      <c r="AI24" s="65">
        <v>20.5</v>
      </c>
      <c r="AJ24" s="115">
        <v>0.86</v>
      </c>
      <c r="AK24" s="178">
        <v>3.52</v>
      </c>
      <c r="AL24" s="192">
        <f>AI24+AJ24-AK24</f>
        <v>17.84</v>
      </c>
      <c r="AM24" s="79">
        <v>0</v>
      </c>
      <c r="AN24" s="115">
        <v>0</v>
      </c>
      <c r="AO24" s="79">
        <v>0</v>
      </c>
      <c r="AP24" s="171">
        <f>AM24+AN24-AO24</f>
        <v>0</v>
      </c>
      <c r="AQ24" s="79">
        <v>0</v>
      </c>
      <c r="AR24" s="182">
        <v>0</v>
      </c>
      <c r="AS24" s="131">
        <v>0</v>
      </c>
      <c r="AT24" s="180">
        <f>AQ24+AR24-AS24</f>
        <v>0</v>
      </c>
      <c r="AU24" s="131">
        <v>165.57</v>
      </c>
      <c r="AV24" s="131">
        <v>2.56</v>
      </c>
      <c r="AW24" s="131">
        <v>10.75</v>
      </c>
      <c r="AX24" s="181">
        <f>AU24+AV24-AW24</f>
        <v>157.38</v>
      </c>
      <c r="AY24" s="69">
        <v>183.32</v>
      </c>
      <c r="AZ24" s="69">
        <v>0.76</v>
      </c>
      <c r="BA24" s="69">
        <v>16.88</v>
      </c>
      <c r="BB24" s="160">
        <f>AY24+AZ24-BA24</f>
        <v>167.2</v>
      </c>
      <c r="BC24" s="69">
        <v>0</v>
      </c>
      <c r="BD24" s="182">
        <v>0</v>
      </c>
      <c r="BE24" s="38">
        <v>0</v>
      </c>
      <c r="BF24" s="170">
        <v>0.01</v>
      </c>
      <c r="BG24" s="170">
        <v>0.01</v>
      </c>
      <c r="BH24" s="172">
        <v>0</v>
      </c>
      <c r="BI24" s="183">
        <f>BF24+BG24-BH24</f>
        <v>0.02</v>
      </c>
      <c r="BJ24" s="184">
        <v>329.04</v>
      </c>
      <c r="BK24" s="141">
        <v>234.11</v>
      </c>
      <c r="BL24" s="141">
        <v>0</v>
      </c>
      <c r="BM24" s="141">
        <v>0</v>
      </c>
      <c r="BN24" s="186">
        <f>BJ24+BK24+BL24+BM24</f>
        <v>563.1500000000001</v>
      </c>
      <c r="BO24" s="65">
        <v>250.52</v>
      </c>
      <c r="BP24" s="65">
        <v>312.62</v>
      </c>
      <c r="BQ24" s="65">
        <v>0</v>
      </c>
      <c r="BR24" s="65">
        <v>0</v>
      </c>
      <c r="BS24" s="65">
        <v>0</v>
      </c>
      <c r="BT24" s="187">
        <v>0.01</v>
      </c>
      <c r="BU24" s="188">
        <f>SUM(BO24:BT24)</f>
        <v>563.15</v>
      </c>
      <c r="BV24" s="65">
        <v>117.31</v>
      </c>
      <c r="BW24" s="65">
        <v>94.66</v>
      </c>
      <c r="BX24" s="65">
        <v>0</v>
      </c>
      <c r="BY24" s="69">
        <v>0</v>
      </c>
      <c r="BZ24" s="166">
        <f>BV24+BW24+BX24+BY24</f>
        <v>211.97</v>
      </c>
      <c r="CA24" s="65">
        <v>101.33</v>
      </c>
      <c r="CB24" s="65">
        <v>110.63</v>
      </c>
      <c r="CC24" s="65">
        <v>0</v>
      </c>
      <c r="CD24" s="65">
        <v>0</v>
      </c>
      <c r="CE24" s="65">
        <v>0</v>
      </c>
      <c r="CF24" s="65">
        <v>0.01</v>
      </c>
      <c r="CG24" s="71">
        <f>CA24+CB24+CC24+CE24+CF24</f>
        <v>211.96999999999997</v>
      </c>
    </row>
    <row r="25" spans="1:85" ht="12.75">
      <c r="A25" s="17" t="s">
        <v>41</v>
      </c>
      <c r="B25" s="191">
        <v>263.26</v>
      </c>
      <c r="C25" s="79">
        <v>2.61</v>
      </c>
      <c r="D25" s="79">
        <v>6.08</v>
      </c>
      <c r="E25" s="169">
        <f>B25+C25-D25</f>
        <v>259.79</v>
      </c>
      <c r="F25" s="65">
        <v>1.58</v>
      </c>
      <c r="G25" s="65">
        <v>1.03</v>
      </c>
      <c r="H25" s="65">
        <v>0</v>
      </c>
      <c r="I25" s="65">
        <v>0</v>
      </c>
      <c r="J25" s="151">
        <f>SUM(F25:I25)</f>
        <v>2.6100000000000003</v>
      </c>
      <c r="K25" s="65">
        <v>1.77</v>
      </c>
      <c r="L25" s="115">
        <v>0.84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36">
        <f>SUM(K25:Q25)</f>
        <v>2.61</v>
      </c>
      <c r="S25" s="170">
        <v>3.79</v>
      </c>
      <c r="T25" s="170">
        <v>2.29</v>
      </c>
      <c r="U25" s="170">
        <v>0</v>
      </c>
      <c r="V25" s="172">
        <v>0</v>
      </c>
      <c r="W25" s="173">
        <f>SUM(S25:V25)</f>
        <v>6.08</v>
      </c>
      <c r="X25" s="174">
        <v>2.75</v>
      </c>
      <c r="Y25" s="170">
        <v>3.33</v>
      </c>
      <c r="Z25" s="175">
        <v>0</v>
      </c>
      <c r="AA25" s="175">
        <v>0</v>
      </c>
      <c r="AB25" s="175">
        <v>0</v>
      </c>
      <c r="AC25" s="79">
        <v>0</v>
      </c>
      <c r="AD25" s="176">
        <f>SUM(W25)</f>
        <v>6.08</v>
      </c>
      <c r="AE25" s="65">
        <v>253.81</v>
      </c>
      <c r="AF25" s="131">
        <v>1.58</v>
      </c>
      <c r="AG25" s="170">
        <v>3.79</v>
      </c>
      <c r="AH25" s="179">
        <f>AE25+AF25-AG25</f>
        <v>251.60000000000002</v>
      </c>
      <c r="AI25" s="65">
        <v>8.95</v>
      </c>
      <c r="AJ25" s="115">
        <v>1.03</v>
      </c>
      <c r="AK25" s="178">
        <v>2.29</v>
      </c>
      <c r="AL25" s="192">
        <f>AI25+AJ25-AK25</f>
        <v>7.689999999999999</v>
      </c>
      <c r="AM25" s="79">
        <v>0.5</v>
      </c>
      <c r="AN25" s="115">
        <v>0</v>
      </c>
      <c r="AO25" s="79">
        <v>0</v>
      </c>
      <c r="AP25" s="171">
        <f>AM25+AN25-AO25</f>
        <v>0.5</v>
      </c>
      <c r="AQ25" s="79">
        <v>0</v>
      </c>
      <c r="AR25" s="69">
        <v>0</v>
      </c>
      <c r="AS25" s="131">
        <v>0</v>
      </c>
      <c r="AT25" s="180">
        <f>AQ25+AR25-AS25</f>
        <v>0</v>
      </c>
      <c r="AU25" s="131">
        <v>109.72</v>
      </c>
      <c r="AV25" s="131">
        <v>1.77</v>
      </c>
      <c r="AW25" s="131">
        <v>2.75</v>
      </c>
      <c r="AX25" s="181">
        <f>AU25+AV25-AW25</f>
        <v>108.74</v>
      </c>
      <c r="AY25" s="69">
        <v>153.54</v>
      </c>
      <c r="AZ25" s="69">
        <v>0.84</v>
      </c>
      <c r="BA25" s="69">
        <v>3.33</v>
      </c>
      <c r="BB25" s="160">
        <f>AY25+AZ25-BA25</f>
        <v>151.04999999999998</v>
      </c>
      <c r="BC25" s="69"/>
      <c r="BD25" s="182"/>
      <c r="BE25" s="38"/>
      <c r="BF25" s="170">
        <v>0</v>
      </c>
      <c r="BG25" s="170"/>
      <c r="BH25" s="172"/>
      <c r="BI25" s="183">
        <f>BF25+BG25-BH25</f>
        <v>0</v>
      </c>
      <c r="BJ25" s="184">
        <v>148.78</v>
      </c>
      <c r="BK25" s="141">
        <v>91.93</v>
      </c>
      <c r="BL25" s="141">
        <v>0</v>
      </c>
      <c r="BM25" s="141">
        <v>0</v>
      </c>
      <c r="BN25" s="184">
        <f>SUM(BJ25:BM25)</f>
        <v>240.71</v>
      </c>
      <c r="BO25" s="65">
        <v>101.15</v>
      </c>
      <c r="BP25" s="65">
        <v>139.56</v>
      </c>
      <c r="BQ25" s="65">
        <v>0</v>
      </c>
      <c r="BR25" s="65">
        <v>0</v>
      </c>
      <c r="BS25" s="65">
        <v>0</v>
      </c>
      <c r="BT25" s="187">
        <v>0</v>
      </c>
      <c r="BU25" s="188">
        <f>SUM(BO25:BT25)</f>
        <v>240.71</v>
      </c>
      <c r="BV25" s="65">
        <v>56.66</v>
      </c>
      <c r="BW25" s="65">
        <v>29.31</v>
      </c>
      <c r="BX25" s="65">
        <v>0</v>
      </c>
      <c r="BY25" s="69">
        <v>0</v>
      </c>
      <c r="BZ25" s="166">
        <f>BV25+BW25+BX25+BY25</f>
        <v>85.97</v>
      </c>
      <c r="CA25" s="65">
        <v>43.58</v>
      </c>
      <c r="CB25" s="65">
        <v>42.39</v>
      </c>
      <c r="CC25" s="65">
        <v>0</v>
      </c>
      <c r="CD25" s="65">
        <v>0</v>
      </c>
      <c r="CE25" s="65">
        <v>0</v>
      </c>
      <c r="CF25" s="65">
        <v>0</v>
      </c>
      <c r="CG25" s="71">
        <f>CA25+CB25+CC25+CE25+CF25</f>
        <v>85.97</v>
      </c>
    </row>
    <row r="26" spans="1:85" ht="12.75">
      <c r="A26" s="17" t="s">
        <v>42</v>
      </c>
      <c r="B26" s="193">
        <v>175.51</v>
      </c>
      <c r="C26" s="79">
        <v>2.31</v>
      </c>
      <c r="D26" s="79">
        <v>8.99</v>
      </c>
      <c r="E26" s="169">
        <f>B26+C26-D26</f>
        <v>168.82999999999998</v>
      </c>
      <c r="F26" s="65">
        <v>1.34</v>
      </c>
      <c r="G26" s="65">
        <v>0.97</v>
      </c>
      <c r="H26" s="65">
        <v>0</v>
      </c>
      <c r="I26" s="65">
        <v>0</v>
      </c>
      <c r="J26" s="151">
        <f>SUM(F26:I26)</f>
        <v>2.31</v>
      </c>
      <c r="K26" s="79">
        <v>1.17</v>
      </c>
      <c r="L26" s="170">
        <v>1.14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36">
        <f>SUM(K26:Q26)</f>
        <v>2.3099999999999996</v>
      </c>
      <c r="S26" s="170">
        <v>8.35</v>
      </c>
      <c r="T26" s="170">
        <v>0.44</v>
      </c>
      <c r="U26" s="170">
        <v>0.2</v>
      </c>
      <c r="V26" s="172">
        <v>0</v>
      </c>
      <c r="W26" s="173">
        <f>SUM(S26:V26)</f>
        <v>8.99</v>
      </c>
      <c r="X26" s="174">
        <v>3.17</v>
      </c>
      <c r="Y26" s="170">
        <v>5.82</v>
      </c>
      <c r="Z26" s="175">
        <v>0</v>
      </c>
      <c r="AA26" s="175">
        <v>0</v>
      </c>
      <c r="AB26" s="175">
        <v>0</v>
      </c>
      <c r="AC26" s="79">
        <v>0</v>
      </c>
      <c r="AD26" s="176">
        <f>SUM(W26)</f>
        <v>8.99</v>
      </c>
      <c r="AE26" s="79">
        <v>172.2</v>
      </c>
      <c r="AF26" s="131">
        <v>1.34</v>
      </c>
      <c r="AG26" s="170">
        <v>8.35</v>
      </c>
      <c r="AH26" s="179">
        <f>AE26+AF26-AG26</f>
        <v>165.19</v>
      </c>
      <c r="AI26" s="65">
        <v>2.96</v>
      </c>
      <c r="AJ26" s="115">
        <v>0.97</v>
      </c>
      <c r="AK26" s="178">
        <v>0.44</v>
      </c>
      <c r="AL26" s="192">
        <f>AI26+AJ26-AK26</f>
        <v>3.4899999999999998</v>
      </c>
      <c r="AM26" s="79">
        <v>0.35</v>
      </c>
      <c r="AN26" s="115">
        <v>0</v>
      </c>
      <c r="AO26" s="79">
        <v>0.2</v>
      </c>
      <c r="AP26" s="171">
        <f>AM26+AN26-AO26</f>
        <v>0.14999999999999997</v>
      </c>
      <c r="AQ26" s="79">
        <v>0</v>
      </c>
      <c r="AR26" s="69"/>
      <c r="AS26" s="131"/>
      <c r="AT26" s="180">
        <f>AQ26+AR26-AS26</f>
        <v>0</v>
      </c>
      <c r="AU26" s="131">
        <v>81.32</v>
      </c>
      <c r="AV26" s="131">
        <v>1.17</v>
      </c>
      <c r="AW26" s="131">
        <v>3.17</v>
      </c>
      <c r="AX26" s="181">
        <f>AU26+AV26-AW26</f>
        <v>79.32</v>
      </c>
      <c r="AY26" s="69">
        <v>93.98</v>
      </c>
      <c r="AZ26" s="69">
        <v>1.14</v>
      </c>
      <c r="BA26" s="69">
        <v>5.82</v>
      </c>
      <c r="BB26" s="160">
        <f>AY26+AZ26-BA26</f>
        <v>89.30000000000001</v>
      </c>
      <c r="BC26" s="69"/>
      <c r="BD26" s="182"/>
      <c r="BE26" s="38"/>
      <c r="BF26" s="170">
        <v>0.21</v>
      </c>
      <c r="BG26" s="170">
        <v>0</v>
      </c>
      <c r="BH26" s="172">
        <v>0</v>
      </c>
      <c r="BI26" s="183">
        <f>BF26+BG26-BH26</f>
        <v>0.21</v>
      </c>
      <c r="BJ26" s="184">
        <v>196.5</v>
      </c>
      <c r="BK26" s="185">
        <v>2.6</v>
      </c>
      <c r="BL26" s="141">
        <v>0</v>
      </c>
      <c r="BM26" s="141">
        <v>0</v>
      </c>
      <c r="BN26" s="184">
        <f>SUM(BJ26:BM26)</f>
        <v>199.1</v>
      </c>
      <c r="BO26" s="65">
        <v>86.84</v>
      </c>
      <c r="BP26" s="65">
        <v>112.26</v>
      </c>
      <c r="BQ26" s="65">
        <v>0</v>
      </c>
      <c r="BR26" s="65">
        <v>0</v>
      </c>
      <c r="BS26" s="65">
        <v>0</v>
      </c>
      <c r="BT26" s="187">
        <v>0</v>
      </c>
      <c r="BU26" s="188">
        <f>SUM(BO26:BT26)</f>
        <v>199.10000000000002</v>
      </c>
      <c r="BV26" s="79">
        <v>62.1</v>
      </c>
      <c r="BW26" s="65">
        <v>1.15</v>
      </c>
      <c r="BX26" s="65">
        <v>0</v>
      </c>
      <c r="BY26" s="69">
        <v>0</v>
      </c>
      <c r="BZ26" s="166">
        <f>BV26+BW26+BX26+BY26</f>
        <v>63.25</v>
      </c>
      <c r="CA26" s="65">
        <v>37.69</v>
      </c>
      <c r="CB26" s="65">
        <v>25.56</v>
      </c>
      <c r="CC26" s="65">
        <v>0</v>
      </c>
      <c r="CD26" s="65">
        <v>0</v>
      </c>
      <c r="CE26" s="65">
        <v>0</v>
      </c>
      <c r="CF26" s="65">
        <v>0</v>
      </c>
      <c r="CG26" s="71">
        <f>CA26+CB26+CC26+CE26+CF26</f>
        <v>63.25</v>
      </c>
    </row>
    <row r="27" spans="1:85" ht="12.75">
      <c r="A27" s="17" t="s">
        <v>43</v>
      </c>
      <c r="B27" s="193">
        <v>276.6</v>
      </c>
      <c r="C27" s="79">
        <v>22.37</v>
      </c>
      <c r="D27" s="79">
        <v>30.63</v>
      </c>
      <c r="E27" s="169">
        <f>B27+C27-D27</f>
        <v>268.34000000000003</v>
      </c>
      <c r="F27" s="79">
        <v>19.16</v>
      </c>
      <c r="G27" s="79">
        <v>3.21</v>
      </c>
      <c r="H27" s="79">
        <v>0</v>
      </c>
      <c r="I27" s="65">
        <v>0</v>
      </c>
      <c r="J27" s="179">
        <f>F27+G27+H27+I27</f>
        <v>22.37</v>
      </c>
      <c r="K27" s="79">
        <v>10.9</v>
      </c>
      <c r="L27" s="115">
        <v>11.47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71">
        <f>K27+L27+M27+N27+O27+P27+Q27</f>
        <v>22.37</v>
      </c>
      <c r="S27" s="170">
        <v>10.51</v>
      </c>
      <c r="T27" s="170">
        <v>20.12</v>
      </c>
      <c r="U27" s="170">
        <v>0</v>
      </c>
      <c r="V27" s="172">
        <v>0</v>
      </c>
      <c r="W27" s="173">
        <f>S27+T27+U27+V27</f>
        <v>30.630000000000003</v>
      </c>
      <c r="X27" s="174">
        <v>16.57</v>
      </c>
      <c r="Y27" s="170">
        <v>14.06</v>
      </c>
      <c r="Z27" s="175">
        <v>0</v>
      </c>
      <c r="AA27" s="175">
        <v>0</v>
      </c>
      <c r="AB27" s="175">
        <v>0</v>
      </c>
      <c r="AC27" s="79">
        <v>0</v>
      </c>
      <c r="AD27" s="176">
        <f>SUM(W27)</f>
        <v>30.630000000000003</v>
      </c>
      <c r="AE27" s="79">
        <v>249.4</v>
      </c>
      <c r="AF27" s="172">
        <v>19.16</v>
      </c>
      <c r="AG27" s="200">
        <v>10.51</v>
      </c>
      <c r="AH27" s="179">
        <f>AE27+AF27-AG27</f>
        <v>258.05</v>
      </c>
      <c r="AI27" s="79">
        <v>27.2</v>
      </c>
      <c r="AJ27" s="115">
        <v>3.21</v>
      </c>
      <c r="AK27" s="178">
        <v>20.12</v>
      </c>
      <c r="AL27" s="192">
        <f>AI27+AJ27-AK27</f>
        <v>10.29</v>
      </c>
      <c r="AM27" s="79">
        <v>0</v>
      </c>
      <c r="AN27" s="115">
        <v>0</v>
      </c>
      <c r="AO27" s="79">
        <v>0</v>
      </c>
      <c r="AP27" s="171">
        <f>AM27+AN27-AO27</f>
        <v>0</v>
      </c>
      <c r="AQ27" s="79">
        <v>0</v>
      </c>
      <c r="AR27" s="69">
        <v>0</v>
      </c>
      <c r="AS27" s="131">
        <v>0</v>
      </c>
      <c r="AT27" s="180">
        <f>AQ27+AR27-AS27</f>
        <v>0</v>
      </c>
      <c r="AU27" s="131">
        <v>149.05</v>
      </c>
      <c r="AV27" s="172">
        <v>10.9</v>
      </c>
      <c r="AW27" s="131">
        <v>16.57</v>
      </c>
      <c r="AX27" s="137">
        <f>AU27+AV27-AW27</f>
        <v>143.38000000000002</v>
      </c>
      <c r="AY27" s="69">
        <v>127.55</v>
      </c>
      <c r="AZ27" s="69">
        <v>11.47</v>
      </c>
      <c r="BA27" s="69">
        <v>14.06</v>
      </c>
      <c r="BB27" s="160">
        <f>AY27+AZ27-BA27</f>
        <v>124.96000000000001</v>
      </c>
      <c r="BC27" s="69">
        <v>0</v>
      </c>
      <c r="BD27" s="182">
        <v>0</v>
      </c>
      <c r="BE27" s="38">
        <v>0</v>
      </c>
      <c r="BF27" s="170">
        <v>0</v>
      </c>
      <c r="BG27" s="170">
        <v>0</v>
      </c>
      <c r="BH27" s="172">
        <v>0</v>
      </c>
      <c r="BI27" s="183">
        <f>BF27+BG27-BH27</f>
        <v>0</v>
      </c>
      <c r="BJ27" s="184">
        <v>266.48</v>
      </c>
      <c r="BK27" s="185">
        <v>227.5</v>
      </c>
      <c r="BL27" s="141">
        <v>0</v>
      </c>
      <c r="BM27" s="141">
        <v>0</v>
      </c>
      <c r="BN27" s="184">
        <f>BJ27+BK27+BL27+BM27</f>
        <v>493.98</v>
      </c>
      <c r="BO27" s="65">
        <v>206.19</v>
      </c>
      <c r="BP27" s="65">
        <v>287.79</v>
      </c>
      <c r="BQ27" s="65">
        <v>0</v>
      </c>
      <c r="BR27" s="65"/>
      <c r="BS27" s="65">
        <v>0</v>
      </c>
      <c r="BT27" s="187">
        <v>0</v>
      </c>
      <c r="BU27" s="188">
        <f>SUM(BO27:BT27)</f>
        <v>493.98</v>
      </c>
      <c r="BV27" s="65">
        <v>81.56</v>
      </c>
      <c r="BW27" s="65">
        <v>70.28</v>
      </c>
      <c r="BX27" s="65">
        <v>0</v>
      </c>
      <c r="BY27" s="69">
        <v>0</v>
      </c>
      <c r="BZ27" s="166">
        <f>BV27+BW27+BX27+BY27</f>
        <v>151.84</v>
      </c>
      <c r="CA27" s="65">
        <v>81.34</v>
      </c>
      <c r="CB27" s="79">
        <v>70.5</v>
      </c>
      <c r="CC27" s="65">
        <v>0</v>
      </c>
      <c r="CD27" s="65"/>
      <c r="CE27" s="65">
        <v>0</v>
      </c>
      <c r="CF27" s="65">
        <v>0</v>
      </c>
      <c r="CG27" s="71">
        <f>CA27+CB27+CC27+CE27+CF27</f>
        <v>151.84</v>
      </c>
    </row>
    <row r="28" spans="1:85" ht="12.75">
      <c r="A28" s="41" t="s">
        <v>44</v>
      </c>
      <c r="B28" s="191">
        <v>283.73</v>
      </c>
      <c r="C28" s="79">
        <v>4.33</v>
      </c>
      <c r="D28" s="79">
        <v>17.55</v>
      </c>
      <c r="E28" s="169">
        <f>B28+C28-D28</f>
        <v>270.51</v>
      </c>
      <c r="F28" s="79">
        <v>2.16</v>
      </c>
      <c r="G28" s="65">
        <v>2.17</v>
      </c>
      <c r="H28" s="65">
        <v>0</v>
      </c>
      <c r="I28" s="65">
        <v>0</v>
      </c>
      <c r="J28" s="179">
        <f>F28+G28+H28+I28</f>
        <v>4.33</v>
      </c>
      <c r="K28" s="79">
        <v>2.68</v>
      </c>
      <c r="L28" s="115">
        <v>1.65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71">
        <f>K28+L28+M28+N28+O28+P28+Q28</f>
        <v>4.33</v>
      </c>
      <c r="S28" s="170">
        <v>15.08</v>
      </c>
      <c r="T28" s="170">
        <v>2.47</v>
      </c>
      <c r="U28" s="170">
        <v>0</v>
      </c>
      <c r="V28" s="172">
        <v>0</v>
      </c>
      <c r="W28" s="173">
        <f>S28+T28+U28+V28</f>
        <v>17.55</v>
      </c>
      <c r="X28" s="174">
        <v>8.17</v>
      </c>
      <c r="Y28" s="170">
        <v>9.38</v>
      </c>
      <c r="Z28" s="175">
        <v>0</v>
      </c>
      <c r="AA28" s="175">
        <v>0</v>
      </c>
      <c r="AB28" s="175">
        <v>0</v>
      </c>
      <c r="AC28" s="79">
        <v>0</v>
      </c>
      <c r="AD28" s="176">
        <f>SUM(W28)</f>
        <v>17.55</v>
      </c>
      <c r="AE28" s="79">
        <v>275.22</v>
      </c>
      <c r="AF28" s="131">
        <v>2.16</v>
      </c>
      <c r="AG28" s="170">
        <v>15.08</v>
      </c>
      <c r="AH28" s="179">
        <f>AE28+AF28-AG28</f>
        <v>262.30000000000007</v>
      </c>
      <c r="AI28" s="65">
        <v>8.31</v>
      </c>
      <c r="AJ28" s="115">
        <v>2.17</v>
      </c>
      <c r="AK28" s="178">
        <v>2.47</v>
      </c>
      <c r="AL28" s="192">
        <f>AI28+AJ28-AK28</f>
        <v>8.01</v>
      </c>
      <c r="AM28" s="79">
        <v>0.2</v>
      </c>
      <c r="AN28" s="115">
        <v>0</v>
      </c>
      <c r="AO28" s="79">
        <v>0</v>
      </c>
      <c r="AP28" s="171">
        <f>AM28+AN28-AO28</f>
        <v>0.2</v>
      </c>
      <c r="AQ28" s="79">
        <v>0</v>
      </c>
      <c r="AR28" s="69">
        <v>0</v>
      </c>
      <c r="AS28" s="131">
        <v>0</v>
      </c>
      <c r="AT28" s="180">
        <f>AQ28+AR28-AS28</f>
        <v>0</v>
      </c>
      <c r="AU28" s="131">
        <v>141.37</v>
      </c>
      <c r="AV28" s="131">
        <v>2.68</v>
      </c>
      <c r="AW28" s="131">
        <v>8.17</v>
      </c>
      <c r="AX28" s="137">
        <f>AU28+AV28-AW28</f>
        <v>135.88000000000002</v>
      </c>
      <c r="AY28" s="69">
        <v>142.36</v>
      </c>
      <c r="AZ28" s="69">
        <v>1.65</v>
      </c>
      <c r="BA28" s="69">
        <v>9.38</v>
      </c>
      <c r="BB28" s="160">
        <f>AY28+AZ28-BA28</f>
        <v>134.63000000000002</v>
      </c>
      <c r="BC28" s="69">
        <v>0</v>
      </c>
      <c r="BD28" s="182">
        <v>0</v>
      </c>
      <c r="BE28" s="201">
        <v>0</v>
      </c>
      <c r="BF28" s="170">
        <v>0</v>
      </c>
      <c r="BG28" s="170">
        <v>0</v>
      </c>
      <c r="BH28" s="172">
        <v>0</v>
      </c>
      <c r="BI28" s="183">
        <f>BF28+BG28-BH28</f>
        <v>0</v>
      </c>
      <c r="BJ28" s="184">
        <v>210.55</v>
      </c>
      <c r="BK28" s="141">
        <v>69.75</v>
      </c>
      <c r="BL28" s="141">
        <v>0</v>
      </c>
      <c r="BM28" s="141">
        <v>0</v>
      </c>
      <c r="BN28" s="184">
        <f>BJ28+BK28+BL28+BM28</f>
        <v>280.3</v>
      </c>
      <c r="BO28" s="65">
        <v>132.88</v>
      </c>
      <c r="BP28" s="65">
        <v>147.42</v>
      </c>
      <c r="BQ28" s="65">
        <v>0</v>
      </c>
      <c r="BR28" s="65"/>
      <c r="BS28" s="65">
        <v>0</v>
      </c>
      <c r="BT28" s="187">
        <v>0</v>
      </c>
      <c r="BU28" s="188">
        <f>SUM(BO28:BT28)</f>
        <v>280.29999999999995</v>
      </c>
      <c r="BV28" s="65">
        <v>86.65</v>
      </c>
      <c r="BW28" s="65">
        <v>12.32</v>
      </c>
      <c r="BX28" s="65">
        <v>0</v>
      </c>
      <c r="BY28" s="69">
        <v>0</v>
      </c>
      <c r="BZ28" s="166">
        <f>BV28+BW28+BX28+BY28</f>
        <v>98.97</v>
      </c>
      <c r="CA28" s="79">
        <v>54.3</v>
      </c>
      <c r="CB28" s="65">
        <v>44.67</v>
      </c>
      <c r="CC28" s="65">
        <v>0</v>
      </c>
      <c r="CD28" s="65"/>
      <c r="CE28" s="65">
        <v>0</v>
      </c>
      <c r="CF28" s="65">
        <v>0</v>
      </c>
      <c r="CG28" s="71">
        <f>CA28+CB28+CC28+CE28+CF28</f>
        <v>98.97</v>
      </c>
    </row>
    <row r="29" spans="1:85" ht="12.75">
      <c r="A29" s="41" t="s">
        <v>45</v>
      </c>
      <c r="B29" s="193">
        <v>413.77</v>
      </c>
      <c r="C29" s="79">
        <v>4.46</v>
      </c>
      <c r="D29" s="79">
        <v>7.51</v>
      </c>
      <c r="E29" s="169">
        <f>B29+C29-D29</f>
        <v>410.71999999999997</v>
      </c>
      <c r="F29" s="79">
        <v>2.85</v>
      </c>
      <c r="G29" s="65">
        <v>1.61</v>
      </c>
      <c r="H29" s="65">
        <v>0</v>
      </c>
      <c r="I29" s="65">
        <v>0</v>
      </c>
      <c r="J29" s="179">
        <f>F29+G29+H29+I29</f>
        <v>4.46</v>
      </c>
      <c r="K29" s="65">
        <v>1.87</v>
      </c>
      <c r="L29" s="115">
        <v>2.59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71">
        <f>K29+L29+M29+N29+O29+P29+Q29</f>
        <v>4.46</v>
      </c>
      <c r="S29" s="170">
        <v>3.93</v>
      </c>
      <c r="T29" s="170">
        <v>3.03</v>
      </c>
      <c r="U29" s="170">
        <v>0.55</v>
      </c>
      <c r="V29" s="172">
        <v>0</v>
      </c>
      <c r="W29" s="173">
        <f>S29+T29+U29+V29</f>
        <v>7.51</v>
      </c>
      <c r="X29" s="174">
        <v>1.69</v>
      </c>
      <c r="Y29" s="170">
        <v>5.82</v>
      </c>
      <c r="Z29" s="175">
        <v>0</v>
      </c>
      <c r="AA29" s="175">
        <v>0</v>
      </c>
      <c r="AB29" s="175">
        <v>0</v>
      </c>
      <c r="AC29" s="79">
        <v>0</v>
      </c>
      <c r="AD29" s="176">
        <f>SUM(W29)</f>
        <v>7.51</v>
      </c>
      <c r="AE29" s="79">
        <v>350.6</v>
      </c>
      <c r="AF29" s="131">
        <v>2.85</v>
      </c>
      <c r="AG29" s="170">
        <v>3.93</v>
      </c>
      <c r="AH29" s="179">
        <f>AE29+AF29-AG29</f>
        <v>349.52000000000004</v>
      </c>
      <c r="AI29" s="79">
        <v>61.9</v>
      </c>
      <c r="AJ29" s="115">
        <v>1.61</v>
      </c>
      <c r="AK29" s="178">
        <v>3.03</v>
      </c>
      <c r="AL29" s="192">
        <f>AI29+AJ29-AK29</f>
        <v>60.48</v>
      </c>
      <c r="AM29" s="79">
        <v>1.27</v>
      </c>
      <c r="AN29" s="115">
        <v>0</v>
      </c>
      <c r="AO29" s="79">
        <v>0.55</v>
      </c>
      <c r="AP29" s="171">
        <f>AM29+AN29-AO29</f>
        <v>0.72</v>
      </c>
      <c r="AQ29" s="79">
        <v>0</v>
      </c>
      <c r="AR29" s="178"/>
      <c r="AS29" s="131"/>
      <c r="AT29" s="180">
        <f>AQ29+AR29-AS29</f>
        <v>0</v>
      </c>
      <c r="AU29" s="131">
        <v>155.01</v>
      </c>
      <c r="AV29" s="131">
        <v>1.87</v>
      </c>
      <c r="AW29" s="131">
        <v>1.69</v>
      </c>
      <c r="AX29" s="137">
        <f>AU29+AV29-AW29</f>
        <v>155.19</v>
      </c>
      <c r="AY29" s="69">
        <v>258.61</v>
      </c>
      <c r="AZ29" s="69">
        <v>2.59</v>
      </c>
      <c r="BA29" s="69">
        <v>5.82</v>
      </c>
      <c r="BB29" s="160">
        <f>AY29+AZ29-BA29</f>
        <v>255.38</v>
      </c>
      <c r="BC29" s="69">
        <v>0.15</v>
      </c>
      <c r="BD29" s="182"/>
      <c r="BE29" s="201"/>
      <c r="BF29" s="170">
        <v>0</v>
      </c>
      <c r="BG29" s="170"/>
      <c r="BH29" s="172"/>
      <c r="BI29" s="183">
        <f>BF29+BG29-BH29</f>
        <v>0</v>
      </c>
      <c r="BJ29" s="184">
        <v>249.22</v>
      </c>
      <c r="BK29" s="141">
        <v>256.75</v>
      </c>
      <c r="BL29" s="141">
        <v>0</v>
      </c>
      <c r="BM29" s="141">
        <v>0</v>
      </c>
      <c r="BN29" s="184">
        <f>BJ29+BK29+BL29+BM29</f>
        <v>505.97</v>
      </c>
      <c r="BO29" s="65">
        <v>138.74</v>
      </c>
      <c r="BP29" s="65">
        <v>367.08</v>
      </c>
      <c r="BQ29" s="65">
        <v>0.15</v>
      </c>
      <c r="BR29" s="65">
        <v>0</v>
      </c>
      <c r="BS29" s="65">
        <v>0</v>
      </c>
      <c r="BT29" s="187">
        <v>0</v>
      </c>
      <c r="BU29" s="188">
        <f>SUM(BO29:BT29)</f>
        <v>505.96999999999997</v>
      </c>
      <c r="BV29" s="65">
        <v>88.46</v>
      </c>
      <c r="BW29" s="65">
        <v>78.43</v>
      </c>
      <c r="BX29" s="65">
        <v>0</v>
      </c>
      <c r="BY29" s="69">
        <v>0</v>
      </c>
      <c r="BZ29" s="166">
        <f>BV29+BW29+BX29+BY29</f>
        <v>166.89</v>
      </c>
      <c r="CA29" s="65">
        <v>49.84</v>
      </c>
      <c r="CB29" s="75">
        <v>117</v>
      </c>
      <c r="CC29" s="65">
        <v>0.05</v>
      </c>
      <c r="CD29" s="65">
        <v>0</v>
      </c>
      <c r="CE29" s="65">
        <v>0</v>
      </c>
      <c r="CF29" s="65">
        <v>0</v>
      </c>
      <c r="CG29" s="71">
        <f>CA29+CB29+CC29+CE29+CF29</f>
        <v>166.89000000000001</v>
      </c>
    </row>
    <row r="30" spans="1:85" ht="12.75">
      <c r="A30" s="41" t="s">
        <v>46</v>
      </c>
      <c r="B30" s="191">
        <v>340.47</v>
      </c>
      <c r="C30" s="79">
        <v>5.82</v>
      </c>
      <c r="D30" s="79">
        <v>17.89</v>
      </c>
      <c r="E30" s="169">
        <f>B30+C30-D30</f>
        <v>328.40000000000003</v>
      </c>
      <c r="F30" s="65">
        <v>3.25</v>
      </c>
      <c r="G30" s="65">
        <v>2.56</v>
      </c>
      <c r="H30" s="65">
        <v>0</v>
      </c>
      <c r="I30" s="65">
        <v>0.01</v>
      </c>
      <c r="J30" s="179">
        <f>F30+G30+H30+I30</f>
        <v>5.82</v>
      </c>
      <c r="K30" s="65">
        <v>2.58</v>
      </c>
      <c r="L30" s="115">
        <v>3.16</v>
      </c>
      <c r="M30" s="115">
        <v>0.05</v>
      </c>
      <c r="N30" s="115">
        <v>0</v>
      </c>
      <c r="O30" s="115">
        <v>0</v>
      </c>
      <c r="P30" s="115">
        <v>0</v>
      </c>
      <c r="Q30" s="115">
        <v>0.03</v>
      </c>
      <c r="R30" s="171">
        <f>K30+L30+M30+N30+O30+P30+Q30</f>
        <v>5.82</v>
      </c>
      <c r="S30" s="170">
        <v>12.76</v>
      </c>
      <c r="T30" s="170">
        <v>5.06</v>
      </c>
      <c r="U30" s="170">
        <v>0.07</v>
      </c>
      <c r="V30" s="172">
        <v>0</v>
      </c>
      <c r="W30" s="173">
        <f>S30+T30+U30+V30</f>
        <v>17.89</v>
      </c>
      <c r="X30" s="174">
        <v>5.68</v>
      </c>
      <c r="Y30" s="170">
        <v>12.15</v>
      </c>
      <c r="Z30" s="175">
        <v>0.04</v>
      </c>
      <c r="AA30" s="175">
        <v>0</v>
      </c>
      <c r="AB30" s="175">
        <v>0</v>
      </c>
      <c r="AC30" s="79">
        <v>0.02</v>
      </c>
      <c r="AD30" s="176">
        <f>SUM(W30)</f>
        <v>17.89</v>
      </c>
      <c r="AE30" s="65">
        <v>328.45</v>
      </c>
      <c r="AF30" s="131">
        <v>3.25</v>
      </c>
      <c r="AG30" s="170">
        <v>12.76</v>
      </c>
      <c r="AH30" s="179">
        <f>AE30+AF30-AG30</f>
        <v>318.94</v>
      </c>
      <c r="AI30" s="65">
        <v>11.72</v>
      </c>
      <c r="AJ30" s="115">
        <v>2.56</v>
      </c>
      <c r="AK30" s="178">
        <v>5.06</v>
      </c>
      <c r="AL30" s="192">
        <f>AI30+AJ30-AK30</f>
        <v>9.220000000000002</v>
      </c>
      <c r="AM30" s="79">
        <v>0.3</v>
      </c>
      <c r="AN30" s="115">
        <v>0</v>
      </c>
      <c r="AO30" s="79">
        <v>0.07</v>
      </c>
      <c r="AP30" s="171">
        <f>AM30+AN30-AO30</f>
        <v>0.22999999999999998</v>
      </c>
      <c r="AQ30" s="79">
        <v>0</v>
      </c>
      <c r="AR30" s="69">
        <v>0.01</v>
      </c>
      <c r="AS30" s="131">
        <v>0</v>
      </c>
      <c r="AT30" s="180">
        <f>AQ30+AR30-AS30</f>
        <v>0.01</v>
      </c>
      <c r="AU30" s="131">
        <v>148.11</v>
      </c>
      <c r="AV30" s="131">
        <v>2.58</v>
      </c>
      <c r="AW30" s="131">
        <v>5.68</v>
      </c>
      <c r="AX30" s="137">
        <f>AU30+AV30-AW30</f>
        <v>145.01000000000002</v>
      </c>
      <c r="AY30" s="182">
        <v>191.3</v>
      </c>
      <c r="AZ30" s="69">
        <v>3.16</v>
      </c>
      <c r="BA30" s="69">
        <v>12.15</v>
      </c>
      <c r="BB30" s="202">
        <f>AY30+AZ30-BA30</f>
        <v>182.31</v>
      </c>
      <c r="BC30" s="69">
        <v>0.96</v>
      </c>
      <c r="BD30" s="182"/>
      <c r="BE30" s="201"/>
      <c r="BF30" s="170">
        <v>0.11</v>
      </c>
      <c r="BG30" s="170">
        <v>0.03</v>
      </c>
      <c r="BH30" s="172">
        <v>0.02</v>
      </c>
      <c r="BI30" s="183">
        <f>BF30+BG30-BH30</f>
        <v>0.12000000000000001</v>
      </c>
      <c r="BJ30" s="184">
        <v>187.68</v>
      </c>
      <c r="BK30" s="141">
        <v>163.53</v>
      </c>
      <c r="BL30" s="141">
        <v>0</v>
      </c>
      <c r="BM30" s="141">
        <v>0</v>
      </c>
      <c r="BN30" s="184">
        <f>BJ30+BK30+BL30+BM30</f>
        <v>351.21000000000004</v>
      </c>
      <c r="BO30" s="65">
        <v>114.37</v>
      </c>
      <c r="BP30" s="65">
        <v>234.42</v>
      </c>
      <c r="BQ30" s="65">
        <v>2.17</v>
      </c>
      <c r="BR30" s="65">
        <v>0</v>
      </c>
      <c r="BS30" s="65">
        <v>0</v>
      </c>
      <c r="BT30" s="187">
        <v>0.25</v>
      </c>
      <c r="BU30" s="188">
        <f>SUM(BO30:BT30)</f>
        <v>351.21</v>
      </c>
      <c r="BV30" s="79">
        <v>79.2</v>
      </c>
      <c r="BW30" s="65">
        <v>70.74</v>
      </c>
      <c r="BX30" s="65">
        <v>0</v>
      </c>
      <c r="BY30" s="69">
        <v>0</v>
      </c>
      <c r="BZ30" s="166">
        <f>BV30+BW30+BX30+BY30</f>
        <v>149.94</v>
      </c>
      <c r="CA30" s="65">
        <v>62.45</v>
      </c>
      <c r="CB30" s="65">
        <v>86.83</v>
      </c>
      <c r="CC30" s="65">
        <v>0.65</v>
      </c>
      <c r="CD30" s="65">
        <v>0</v>
      </c>
      <c r="CE30" s="65">
        <v>0</v>
      </c>
      <c r="CF30" s="65">
        <v>0.01</v>
      </c>
      <c r="CG30" s="71">
        <f>CA30+CB30+CC30+CE30+CF30</f>
        <v>149.94</v>
      </c>
    </row>
    <row r="31" spans="1:85" ht="12.75">
      <c r="A31" s="41" t="s">
        <v>47</v>
      </c>
      <c r="B31" s="191">
        <v>95.81</v>
      </c>
      <c r="C31" s="79">
        <v>1.36</v>
      </c>
      <c r="D31" s="79">
        <v>2.11</v>
      </c>
      <c r="E31" s="169">
        <f>B31+C31-D31</f>
        <v>95.06</v>
      </c>
      <c r="F31" s="65">
        <v>1.25</v>
      </c>
      <c r="G31" s="65">
        <v>0.11</v>
      </c>
      <c r="H31" s="65">
        <v>0</v>
      </c>
      <c r="I31" s="65">
        <v>0</v>
      </c>
      <c r="J31" s="179">
        <f>F31+G31+H31+I31</f>
        <v>1.36</v>
      </c>
      <c r="K31" s="65">
        <v>0.89</v>
      </c>
      <c r="L31" s="115">
        <v>0.47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71">
        <f>K31+L31+M31+N31+O31+P31+Q31</f>
        <v>1.3599999999999999</v>
      </c>
      <c r="S31" s="170">
        <v>1.59</v>
      </c>
      <c r="T31" s="170">
        <v>0.52</v>
      </c>
      <c r="U31" s="170">
        <v>0</v>
      </c>
      <c r="V31" s="172">
        <v>0</v>
      </c>
      <c r="W31" s="173">
        <f>S31+T31+U31+V31</f>
        <v>2.1100000000000003</v>
      </c>
      <c r="X31" s="174">
        <v>1.11</v>
      </c>
      <c r="Y31" s="170">
        <v>1</v>
      </c>
      <c r="Z31" s="175">
        <v>0</v>
      </c>
      <c r="AA31" s="175">
        <v>0</v>
      </c>
      <c r="AB31" s="175">
        <v>0</v>
      </c>
      <c r="AC31" s="79">
        <v>0</v>
      </c>
      <c r="AD31" s="176">
        <f>SUM(W31)</f>
        <v>2.1100000000000003</v>
      </c>
      <c r="AE31" s="65">
        <v>94.33</v>
      </c>
      <c r="AF31" s="131">
        <v>1.25</v>
      </c>
      <c r="AG31" s="170">
        <v>1.59</v>
      </c>
      <c r="AH31" s="179">
        <f>AE31+AF31-AG31</f>
        <v>93.99</v>
      </c>
      <c r="AI31" s="65">
        <v>1.48</v>
      </c>
      <c r="AJ31" s="115">
        <v>0.11</v>
      </c>
      <c r="AK31" s="178">
        <v>0.52</v>
      </c>
      <c r="AL31" s="192">
        <f>AI31+AJ31-AK31</f>
        <v>1.07</v>
      </c>
      <c r="AM31" s="79">
        <v>0</v>
      </c>
      <c r="AN31" s="115">
        <v>0</v>
      </c>
      <c r="AO31" s="79">
        <v>0</v>
      </c>
      <c r="AP31" s="171">
        <f>AM31+AN31-AO31</f>
        <v>0</v>
      </c>
      <c r="AQ31" s="79">
        <v>0</v>
      </c>
      <c r="AR31" s="69">
        <v>0</v>
      </c>
      <c r="AS31" s="131">
        <v>0</v>
      </c>
      <c r="AT31" s="180">
        <f>AQ31+AR31-AS31</f>
        <v>0</v>
      </c>
      <c r="AU31" s="131">
        <v>46.57</v>
      </c>
      <c r="AV31" s="131">
        <v>0.89</v>
      </c>
      <c r="AW31" s="131">
        <v>1.11</v>
      </c>
      <c r="AX31" s="137">
        <f>AU31+AV31-AW31</f>
        <v>46.35</v>
      </c>
      <c r="AY31" s="69">
        <v>49.24</v>
      </c>
      <c r="AZ31" s="69">
        <v>0.47</v>
      </c>
      <c r="BA31" s="69">
        <v>1</v>
      </c>
      <c r="BB31" s="160">
        <f>AY31+AZ31-BA31</f>
        <v>48.71</v>
      </c>
      <c r="BC31" s="69">
        <v>0</v>
      </c>
      <c r="BD31" s="182">
        <v>0</v>
      </c>
      <c r="BE31" s="201">
        <v>0</v>
      </c>
      <c r="BF31" s="170">
        <v>0</v>
      </c>
      <c r="BG31" s="170">
        <v>0</v>
      </c>
      <c r="BH31" s="172">
        <v>0</v>
      </c>
      <c r="BI31" s="183">
        <f>BF31+BG31-BH31</f>
        <v>0</v>
      </c>
      <c r="BJ31" s="184">
        <v>124.31</v>
      </c>
      <c r="BK31" s="141">
        <v>2.59</v>
      </c>
      <c r="BL31" s="141">
        <v>0</v>
      </c>
      <c r="BM31" s="141">
        <v>0</v>
      </c>
      <c r="BN31" s="184">
        <f>BJ31+BK31+BL31+BM31</f>
        <v>126.9</v>
      </c>
      <c r="BO31" s="79">
        <v>64</v>
      </c>
      <c r="BP31" s="79">
        <v>62.9</v>
      </c>
      <c r="BQ31" s="65">
        <v>0</v>
      </c>
      <c r="BR31" s="65">
        <v>0</v>
      </c>
      <c r="BS31" s="65">
        <v>0</v>
      </c>
      <c r="BT31" s="187">
        <v>0</v>
      </c>
      <c r="BU31" s="188">
        <f>SUM(BO31:BT31)</f>
        <v>126.9</v>
      </c>
      <c r="BV31" s="65">
        <v>43.37</v>
      </c>
      <c r="BW31" s="65">
        <v>1.23</v>
      </c>
      <c r="BX31" s="65">
        <v>0</v>
      </c>
      <c r="BY31" s="69">
        <v>0</v>
      </c>
      <c r="BZ31" s="190">
        <f>BV31+BW31+BX31+BY31</f>
        <v>44.599999999999994</v>
      </c>
      <c r="CA31" s="65">
        <v>25.13</v>
      </c>
      <c r="CB31" s="65">
        <v>19.47</v>
      </c>
      <c r="CC31" s="65">
        <v>0</v>
      </c>
      <c r="CD31" s="65">
        <v>0</v>
      </c>
      <c r="CE31" s="65">
        <v>0</v>
      </c>
      <c r="CF31" s="65">
        <v>0</v>
      </c>
      <c r="CG31" s="77">
        <f>CA31+CB31+CC31+CE31+CF31</f>
        <v>44.599999999999994</v>
      </c>
    </row>
    <row r="32" spans="1:85" ht="12.75">
      <c r="A32" s="41" t="s">
        <v>48</v>
      </c>
      <c r="B32" s="191">
        <v>218.36</v>
      </c>
      <c r="C32" s="79">
        <v>6</v>
      </c>
      <c r="D32" s="79">
        <v>10.31</v>
      </c>
      <c r="E32" s="169">
        <f>B32+C32-D32</f>
        <v>214.05</v>
      </c>
      <c r="F32" s="65">
        <v>2.53</v>
      </c>
      <c r="G32" s="65">
        <v>3.47</v>
      </c>
      <c r="H32" s="65">
        <v>0</v>
      </c>
      <c r="I32" s="65">
        <v>0</v>
      </c>
      <c r="J32" s="179">
        <f>F32+G32+H32+I32</f>
        <v>6</v>
      </c>
      <c r="K32" s="65">
        <v>3.18</v>
      </c>
      <c r="L32" s="115">
        <v>2.82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71">
        <f>K32+L32+M32+N32+O32+P32+Q32</f>
        <v>6</v>
      </c>
      <c r="S32" s="170">
        <v>6.68</v>
      </c>
      <c r="T32" s="170">
        <v>3.63</v>
      </c>
      <c r="U32" s="170">
        <v>0</v>
      </c>
      <c r="V32" s="172">
        <v>0</v>
      </c>
      <c r="W32" s="173">
        <f>S32+T32+U32+V32</f>
        <v>10.309999999999999</v>
      </c>
      <c r="X32" s="174">
        <v>5.02</v>
      </c>
      <c r="Y32" s="170">
        <v>5.29</v>
      </c>
      <c r="Z32" s="175">
        <v>0</v>
      </c>
      <c r="AA32" s="175">
        <v>0</v>
      </c>
      <c r="AB32" s="175">
        <v>0</v>
      </c>
      <c r="AC32" s="79">
        <v>0</v>
      </c>
      <c r="AD32" s="176">
        <f>SUM(W32)</f>
        <v>10.309999999999999</v>
      </c>
      <c r="AE32" s="65">
        <v>198.39</v>
      </c>
      <c r="AF32" s="131">
        <v>2.53</v>
      </c>
      <c r="AG32" s="170">
        <v>6.68</v>
      </c>
      <c r="AH32" s="179">
        <f>AE32+AF32-AG32</f>
        <v>194.23999999999998</v>
      </c>
      <c r="AI32" s="65">
        <v>19.44</v>
      </c>
      <c r="AJ32" s="170">
        <v>3.47</v>
      </c>
      <c r="AK32" s="178">
        <v>3.63</v>
      </c>
      <c r="AL32" s="192">
        <f>AI32+AJ32-AK32</f>
        <v>19.28</v>
      </c>
      <c r="AM32" s="79">
        <v>0.53</v>
      </c>
      <c r="AN32" s="115">
        <v>0</v>
      </c>
      <c r="AO32" s="79">
        <v>0</v>
      </c>
      <c r="AP32" s="171">
        <f>AM32+AN32-AO32</f>
        <v>0.53</v>
      </c>
      <c r="AQ32" s="79">
        <v>0</v>
      </c>
      <c r="AR32" s="69">
        <v>0</v>
      </c>
      <c r="AS32" s="131">
        <v>0</v>
      </c>
      <c r="AT32" s="180">
        <f>AQ32+AR32-AS32</f>
        <v>0</v>
      </c>
      <c r="AU32" s="131">
        <v>76.37</v>
      </c>
      <c r="AV32" s="131">
        <v>3.18</v>
      </c>
      <c r="AW32" s="172">
        <v>5.02</v>
      </c>
      <c r="AX32" s="137">
        <f>AU32+AV32-AW32</f>
        <v>74.53000000000002</v>
      </c>
      <c r="AY32" s="69">
        <v>141.91</v>
      </c>
      <c r="AZ32" s="69">
        <v>2.82</v>
      </c>
      <c r="BA32" s="69">
        <v>5.29</v>
      </c>
      <c r="BB32" s="160">
        <f>AY32+AZ32-BA32</f>
        <v>139.44</v>
      </c>
      <c r="BC32" s="69"/>
      <c r="BD32" s="182"/>
      <c r="BE32" s="201"/>
      <c r="BF32" s="170">
        <v>0.08</v>
      </c>
      <c r="BG32" s="170">
        <v>0</v>
      </c>
      <c r="BH32" s="172">
        <v>0</v>
      </c>
      <c r="BI32" s="183">
        <f>BF32+BG32-BH32</f>
        <v>0.08</v>
      </c>
      <c r="BJ32" s="184">
        <v>118.7</v>
      </c>
      <c r="BK32" s="141">
        <v>107.98</v>
      </c>
      <c r="BL32" s="141">
        <v>0</v>
      </c>
      <c r="BM32" s="141">
        <v>0</v>
      </c>
      <c r="BN32" s="184">
        <f>BJ32+BK32+BL32+BM32</f>
        <v>226.68</v>
      </c>
      <c r="BO32" s="79">
        <v>105.11</v>
      </c>
      <c r="BP32" s="65">
        <v>121.57</v>
      </c>
      <c r="BQ32" s="65">
        <v>0</v>
      </c>
      <c r="BR32" s="65">
        <v>0</v>
      </c>
      <c r="BS32" s="65">
        <v>0</v>
      </c>
      <c r="BT32" s="187">
        <v>0</v>
      </c>
      <c r="BU32" s="188">
        <f>SUM(BO32:BT32)</f>
        <v>226.68</v>
      </c>
      <c r="BV32" s="79">
        <v>40.88</v>
      </c>
      <c r="BW32" s="65">
        <v>35.1</v>
      </c>
      <c r="BX32" s="65">
        <v>0</v>
      </c>
      <c r="BY32" s="69">
        <v>0</v>
      </c>
      <c r="BZ32" s="166">
        <f>BV32+BW32+BX32+BY32</f>
        <v>75.98</v>
      </c>
      <c r="CA32" s="65">
        <v>42.17</v>
      </c>
      <c r="CB32" s="65">
        <v>33.81</v>
      </c>
      <c r="CC32" s="65">
        <v>0</v>
      </c>
      <c r="CD32" s="65">
        <v>0</v>
      </c>
      <c r="CE32" s="65">
        <v>0</v>
      </c>
      <c r="CF32" s="65">
        <v>0</v>
      </c>
      <c r="CG32" s="71">
        <f>CA32+CB32+CC32+CE32+CF32</f>
        <v>75.98</v>
      </c>
    </row>
    <row r="33" spans="1:85" ht="12.75">
      <c r="A33" s="41" t="s">
        <v>49</v>
      </c>
      <c r="B33" s="193">
        <v>201.25</v>
      </c>
      <c r="C33" s="79">
        <v>4.25</v>
      </c>
      <c r="D33" s="79">
        <v>10.44</v>
      </c>
      <c r="E33" s="169">
        <f>B33+C33-D33</f>
        <v>195.06</v>
      </c>
      <c r="F33" s="79">
        <v>1.81</v>
      </c>
      <c r="G33" s="65">
        <v>2.44</v>
      </c>
      <c r="H33" s="65">
        <v>0</v>
      </c>
      <c r="I33" s="65">
        <v>0</v>
      </c>
      <c r="J33" s="179">
        <f>F33+G33+H33+I33</f>
        <v>4.25</v>
      </c>
      <c r="K33" s="182">
        <v>2.93</v>
      </c>
      <c r="L33" s="65">
        <v>1.32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71">
        <f>K33+L33+M33+N33+O33+P33+Q33</f>
        <v>4.25</v>
      </c>
      <c r="S33" s="170">
        <v>9.49</v>
      </c>
      <c r="T33" s="170">
        <v>0.95</v>
      </c>
      <c r="U33" s="170">
        <v>0</v>
      </c>
      <c r="V33" s="172">
        <v>0</v>
      </c>
      <c r="W33" s="173">
        <f>S33+T33+U33+V33</f>
        <v>10.44</v>
      </c>
      <c r="X33" s="174">
        <v>4.77</v>
      </c>
      <c r="Y33" s="170">
        <v>5.67</v>
      </c>
      <c r="Z33" s="175">
        <v>0</v>
      </c>
      <c r="AA33" s="175">
        <v>0</v>
      </c>
      <c r="AB33" s="175">
        <v>0</v>
      </c>
      <c r="AC33" s="79">
        <v>0</v>
      </c>
      <c r="AD33" s="176">
        <f>SUM(W33)</f>
        <v>10.44</v>
      </c>
      <c r="AE33" s="79">
        <v>194.52</v>
      </c>
      <c r="AF33" s="131">
        <v>1.81</v>
      </c>
      <c r="AG33" s="170">
        <v>9.49</v>
      </c>
      <c r="AH33" s="179">
        <f>AE33+AF33-AG33</f>
        <v>186.84</v>
      </c>
      <c r="AI33" s="65">
        <v>6.73</v>
      </c>
      <c r="AJ33" s="115">
        <v>2.44</v>
      </c>
      <c r="AK33" s="178">
        <v>0.95</v>
      </c>
      <c r="AL33" s="192">
        <f>AI33+AJ33-AK33</f>
        <v>8.22</v>
      </c>
      <c r="AM33" s="79">
        <v>0</v>
      </c>
      <c r="AN33" s="115">
        <v>0</v>
      </c>
      <c r="AO33" s="79">
        <v>0</v>
      </c>
      <c r="AP33" s="171">
        <f>AM33+AN33-AO33</f>
        <v>0</v>
      </c>
      <c r="AQ33" s="79">
        <v>0</v>
      </c>
      <c r="AR33" s="69">
        <v>0</v>
      </c>
      <c r="AS33" s="131">
        <v>0</v>
      </c>
      <c r="AT33" s="180">
        <f>AQ33+AR33-AS33</f>
        <v>0</v>
      </c>
      <c r="AU33" s="131">
        <v>94.52</v>
      </c>
      <c r="AV33" s="131">
        <v>2.93</v>
      </c>
      <c r="AW33" s="131">
        <v>4.77</v>
      </c>
      <c r="AX33" s="137">
        <f>AU33+AV33-AW33</f>
        <v>92.68</v>
      </c>
      <c r="AY33" s="69">
        <v>106.73</v>
      </c>
      <c r="AZ33" s="69">
        <v>1.32</v>
      </c>
      <c r="BA33" s="69">
        <v>5.67</v>
      </c>
      <c r="BB33" s="160">
        <f>AY33+AZ33-BA33</f>
        <v>102.38</v>
      </c>
      <c r="BC33" s="69">
        <v>0</v>
      </c>
      <c r="BD33" s="182">
        <v>0</v>
      </c>
      <c r="BE33" s="201">
        <v>0</v>
      </c>
      <c r="BF33" s="170">
        <v>0</v>
      </c>
      <c r="BG33" s="170">
        <v>0</v>
      </c>
      <c r="BH33" s="172">
        <v>0</v>
      </c>
      <c r="BI33" s="183">
        <f>BF33+BG33-BH33</f>
        <v>0</v>
      </c>
      <c r="BJ33" s="184">
        <v>114.04</v>
      </c>
      <c r="BK33" s="141">
        <v>78.62</v>
      </c>
      <c r="BL33" s="141">
        <v>0</v>
      </c>
      <c r="BM33" s="141">
        <v>0</v>
      </c>
      <c r="BN33" s="184">
        <f>BJ33+BK33+BL33+BM33</f>
        <v>192.66000000000003</v>
      </c>
      <c r="BO33" s="65">
        <v>97.62</v>
      </c>
      <c r="BP33" s="65">
        <v>95.04</v>
      </c>
      <c r="BQ33" s="65">
        <v>0</v>
      </c>
      <c r="BR33" s="65">
        <v>0</v>
      </c>
      <c r="BS33" s="65">
        <v>0</v>
      </c>
      <c r="BT33" s="187">
        <v>0</v>
      </c>
      <c r="BU33" s="188">
        <f>SUM(BO33:BT33)</f>
        <v>192.66000000000003</v>
      </c>
      <c r="BV33" s="65">
        <v>51.63</v>
      </c>
      <c r="BW33" s="65">
        <v>30.37</v>
      </c>
      <c r="BX33" s="65">
        <v>0</v>
      </c>
      <c r="BY33" s="69">
        <v>0</v>
      </c>
      <c r="BZ33" s="190">
        <f>BV33+BW33+BX33+BY33</f>
        <v>82</v>
      </c>
      <c r="CA33" s="65">
        <v>50.75</v>
      </c>
      <c r="CB33" s="65">
        <v>31.25</v>
      </c>
      <c r="CC33" s="65">
        <v>0</v>
      </c>
      <c r="CD33" s="65">
        <v>0</v>
      </c>
      <c r="CE33" s="65">
        <v>0</v>
      </c>
      <c r="CF33" s="65">
        <v>0</v>
      </c>
      <c r="CG33" s="77">
        <f>CA33+CB33+CC33+CE33+CF33</f>
        <v>82</v>
      </c>
    </row>
    <row r="34" spans="1:85" ht="12.75">
      <c r="A34" s="41" t="s">
        <v>50</v>
      </c>
      <c r="B34" s="193">
        <v>255.19</v>
      </c>
      <c r="C34" s="79">
        <v>7.77</v>
      </c>
      <c r="D34" s="79">
        <v>3.34</v>
      </c>
      <c r="E34" s="169">
        <f>B34+C34-D34</f>
        <v>259.62</v>
      </c>
      <c r="F34" s="65">
        <v>1.75</v>
      </c>
      <c r="G34" s="65">
        <v>6.02</v>
      </c>
      <c r="H34" s="65">
        <v>0</v>
      </c>
      <c r="I34" s="65">
        <v>0</v>
      </c>
      <c r="J34" s="179">
        <f>F34+G34+H34+I34</f>
        <v>7.77</v>
      </c>
      <c r="K34" s="182">
        <v>5.45</v>
      </c>
      <c r="L34" s="65">
        <v>2.32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71">
        <f>K34+L34+M34+N34+O34+P34+Q34</f>
        <v>7.77</v>
      </c>
      <c r="S34" s="170">
        <v>3.03</v>
      </c>
      <c r="T34" s="170">
        <v>0.31</v>
      </c>
      <c r="U34" s="170">
        <v>0</v>
      </c>
      <c r="V34" s="172">
        <v>0</v>
      </c>
      <c r="W34" s="173">
        <f>S34+T34+U34+V34</f>
        <v>3.34</v>
      </c>
      <c r="X34" s="174">
        <v>0.93</v>
      </c>
      <c r="Y34" s="170">
        <v>2.41</v>
      </c>
      <c r="Z34" s="175">
        <v>0</v>
      </c>
      <c r="AA34" s="175">
        <v>0</v>
      </c>
      <c r="AB34" s="175">
        <v>0</v>
      </c>
      <c r="AC34" s="79">
        <v>0</v>
      </c>
      <c r="AD34" s="176">
        <f>SUM(W34)</f>
        <v>3.34</v>
      </c>
      <c r="AE34" s="65">
        <v>246.3</v>
      </c>
      <c r="AF34" s="131">
        <v>1.75</v>
      </c>
      <c r="AG34" s="170">
        <v>3.03</v>
      </c>
      <c r="AH34" s="179">
        <f>AE34+AF34-AG34</f>
        <v>245.02</v>
      </c>
      <c r="AI34" s="65">
        <v>8.89</v>
      </c>
      <c r="AJ34" s="115">
        <v>6.02</v>
      </c>
      <c r="AK34" s="178">
        <v>0.31</v>
      </c>
      <c r="AL34" s="192">
        <f>AI34+AJ34-AK34</f>
        <v>14.6</v>
      </c>
      <c r="AM34" s="79">
        <v>0</v>
      </c>
      <c r="AN34" s="115">
        <v>0</v>
      </c>
      <c r="AO34" s="79">
        <v>0</v>
      </c>
      <c r="AP34" s="171">
        <f>AM34+AN34-AO34</f>
        <v>0</v>
      </c>
      <c r="AQ34" s="79">
        <v>0</v>
      </c>
      <c r="AR34" s="69">
        <v>0</v>
      </c>
      <c r="AS34" s="131">
        <v>0</v>
      </c>
      <c r="AT34" s="180">
        <f>AQ34+AR34-AS34</f>
        <v>0</v>
      </c>
      <c r="AU34" s="131">
        <v>103.86</v>
      </c>
      <c r="AV34" s="131">
        <v>5.45</v>
      </c>
      <c r="AW34" s="131">
        <v>0.93</v>
      </c>
      <c r="AX34" s="137">
        <f>AU34+AV34-AW34</f>
        <v>108.38</v>
      </c>
      <c r="AY34" s="69">
        <v>151.33</v>
      </c>
      <c r="AZ34" s="69">
        <v>2.32</v>
      </c>
      <c r="BA34" s="69">
        <v>2.41</v>
      </c>
      <c r="BB34" s="160">
        <f>AY34+AZ34-BA34</f>
        <v>151.24</v>
      </c>
      <c r="BC34" s="69">
        <v>0</v>
      </c>
      <c r="BD34" s="182">
        <v>0</v>
      </c>
      <c r="BE34" s="201">
        <v>0</v>
      </c>
      <c r="BF34" s="170">
        <v>0</v>
      </c>
      <c r="BG34" s="170">
        <v>0</v>
      </c>
      <c r="BH34" s="172">
        <v>0</v>
      </c>
      <c r="BI34" s="183">
        <f>BF34+BG34-BH34</f>
        <v>0</v>
      </c>
      <c r="BJ34" s="184">
        <v>223.71</v>
      </c>
      <c r="BK34" s="141">
        <v>153.12</v>
      </c>
      <c r="BL34" s="141">
        <v>0</v>
      </c>
      <c r="BM34" s="141">
        <v>0</v>
      </c>
      <c r="BN34" s="184">
        <f>BJ34+BK34+BL34+BM34</f>
        <v>376.83000000000004</v>
      </c>
      <c r="BO34" s="65">
        <v>132.18</v>
      </c>
      <c r="BP34" s="65">
        <v>244.65</v>
      </c>
      <c r="BQ34" s="65">
        <v>0</v>
      </c>
      <c r="BR34" s="65">
        <v>0</v>
      </c>
      <c r="BS34" s="65">
        <v>0</v>
      </c>
      <c r="BT34" s="187">
        <v>0</v>
      </c>
      <c r="BU34" s="188">
        <f>SUM(BO34:BT34)</f>
        <v>376.83000000000004</v>
      </c>
      <c r="BV34" s="65">
        <v>84.84</v>
      </c>
      <c r="BW34" s="65">
        <v>70.09</v>
      </c>
      <c r="BX34" s="65">
        <v>0</v>
      </c>
      <c r="BY34" s="69">
        <v>0</v>
      </c>
      <c r="BZ34" s="166">
        <f>BV34+BW34+BX34+BY34</f>
        <v>154.93</v>
      </c>
      <c r="CA34" s="65">
        <v>58.64</v>
      </c>
      <c r="CB34" s="65">
        <v>96.29</v>
      </c>
      <c r="CC34" s="65">
        <v>0</v>
      </c>
      <c r="CD34" s="65">
        <v>0</v>
      </c>
      <c r="CE34" s="65">
        <v>0</v>
      </c>
      <c r="CF34" s="65">
        <v>0</v>
      </c>
      <c r="CG34" s="77">
        <f>CA34+CB34+CC34+CE34+CF34</f>
        <v>154.93</v>
      </c>
    </row>
    <row r="35" spans="1:85" ht="12.75">
      <c r="A35" s="43" t="s">
        <v>51</v>
      </c>
      <c r="B35" s="203">
        <v>7433.79</v>
      </c>
      <c r="C35" s="204">
        <f>SUM(C9:C34)</f>
        <v>152.07999999999998</v>
      </c>
      <c r="D35" s="204">
        <f>SUM(D9:D34)</f>
        <v>276.68</v>
      </c>
      <c r="E35" s="169">
        <f>B35+C35-D35</f>
        <v>7309.19</v>
      </c>
      <c r="F35" s="204">
        <f>SUM(F9:F34)</f>
        <v>86.3</v>
      </c>
      <c r="G35" s="205">
        <f>SUM(G9:G34)</f>
        <v>65.66</v>
      </c>
      <c r="H35" s="205">
        <f>SUM(H9:H34)</f>
        <v>0.05</v>
      </c>
      <c r="I35" s="205">
        <f>SUM(I9:I34)</f>
        <v>0.07</v>
      </c>
      <c r="J35" s="206">
        <f>SUM(J9:J34)</f>
        <v>152.07999999999998</v>
      </c>
      <c r="K35" s="204">
        <f>SUM(K9:K34)</f>
        <v>70.89</v>
      </c>
      <c r="L35" s="204">
        <f>SUM(L9:L34)</f>
        <v>80.74999999999999</v>
      </c>
      <c r="M35" s="204">
        <f>SUM(M9:M34)</f>
        <v>0.15000000000000002</v>
      </c>
      <c r="N35" s="204">
        <f>SUM(N9:N34)</f>
        <v>0</v>
      </c>
      <c r="O35" s="204">
        <f>SUM(O9:O34)</f>
        <v>0</v>
      </c>
      <c r="P35" s="204">
        <f>SUM(P9:P34)</f>
        <v>0.03</v>
      </c>
      <c r="Q35" s="204">
        <f>SUM(Q9:Q34)</f>
        <v>0.26</v>
      </c>
      <c r="R35" s="207">
        <f>SUM(R9:R34)</f>
        <v>152.07999999999998</v>
      </c>
      <c r="S35" s="204">
        <f>SUM(S9:S34)</f>
        <v>195.03000000000003</v>
      </c>
      <c r="T35" s="204">
        <f>SUM(T9:T34)</f>
        <v>80.12</v>
      </c>
      <c r="U35" s="204">
        <f>SUM(U9:U34)</f>
        <v>1.53</v>
      </c>
      <c r="V35" s="204">
        <f>SUM(V9:V34)</f>
        <v>0</v>
      </c>
      <c r="W35" s="208">
        <f>SUM(W9:W34)</f>
        <v>276.68</v>
      </c>
      <c r="X35" s="209">
        <f>SUM(X9:X34)</f>
        <v>100.6</v>
      </c>
      <c r="Y35" s="209">
        <f>SUM(Y9:Y34)</f>
        <v>175.95999999999995</v>
      </c>
      <c r="Z35" s="209">
        <f>SUM(Z9:Z34)</f>
        <v>0.04</v>
      </c>
      <c r="AA35" s="209">
        <f>SUM(AA9:AA34)</f>
        <v>0</v>
      </c>
      <c r="AB35" s="209">
        <f>SUM(AB9:AB34)</f>
        <v>0</v>
      </c>
      <c r="AC35" s="209">
        <f>SUM(AC9:AC34)</f>
        <v>0.08</v>
      </c>
      <c r="AD35" s="210">
        <f>SUM(AD9:AD34)</f>
        <v>276.68</v>
      </c>
      <c r="AE35" s="205">
        <f>SUM(AE9:AE34)</f>
        <v>6798.460000000002</v>
      </c>
      <c r="AF35" s="205">
        <f>SUM(AF9:AF34)</f>
        <v>86.3</v>
      </c>
      <c r="AG35" s="211">
        <f>SUM(AG9:AG34)</f>
        <v>195.03000000000003</v>
      </c>
      <c r="AH35" s="206">
        <f>SUM(AH9:AH34)</f>
        <v>6689.7300000000005</v>
      </c>
      <c r="AI35" s="205">
        <v>626.83</v>
      </c>
      <c r="AJ35" s="205">
        <f>SUM(AJ9:AJ34)</f>
        <v>65.66</v>
      </c>
      <c r="AK35" s="212">
        <f>SUM(AK9:AK34)</f>
        <v>80.12</v>
      </c>
      <c r="AL35" s="206">
        <f>SUM(AL9:AL34)</f>
        <v>612.37</v>
      </c>
      <c r="AM35" s="204">
        <v>8.5</v>
      </c>
      <c r="AN35" s="205">
        <f>SUM(AN9:AN34)</f>
        <v>0.05</v>
      </c>
      <c r="AO35" s="204">
        <f>SUM(AO9:AO34)</f>
        <v>1.53</v>
      </c>
      <c r="AP35" s="207">
        <f>SUM(AP9:AP34)</f>
        <v>7.02</v>
      </c>
      <c r="AQ35" s="204">
        <v>0</v>
      </c>
      <c r="AR35" s="213">
        <f>SUM(AR9:AR34)</f>
        <v>0.07</v>
      </c>
      <c r="AS35" s="213">
        <f>SUM(AS9:AS34)</f>
        <v>0</v>
      </c>
      <c r="AT35" s="207">
        <f>AQ35+AR35-AS35</f>
        <v>0.07</v>
      </c>
      <c r="AU35" s="213">
        <v>2885.71</v>
      </c>
      <c r="AV35" s="213">
        <f>SUM(AV9:AV34)</f>
        <v>70.89</v>
      </c>
      <c r="AW35" s="204">
        <f>SUM(AW9:AW34)</f>
        <v>100.6</v>
      </c>
      <c r="AX35" s="207">
        <f>SUM(AX9:AX34)</f>
        <v>2859.0800000000004</v>
      </c>
      <c r="AY35" s="213">
        <f>SUM(AY9:AY34)</f>
        <v>4540.9400000000005</v>
      </c>
      <c r="AZ35" s="213">
        <f>SUM(AZ9:AZ34)</f>
        <v>80.74999999999999</v>
      </c>
      <c r="BA35" s="213">
        <f>SUM(BA9:BA34)</f>
        <v>175.95999999999995</v>
      </c>
      <c r="BB35" s="214">
        <f>SUM(BB9:BB34)</f>
        <v>4442.650000000001</v>
      </c>
      <c r="BC35" s="17">
        <f>SUM(BC9:BC34)</f>
        <v>1.23</v>
      </c>
      <c r="BD35" s="215">
        <f>SUM(BD9:BD34)</f>
        <v>0.06</v>
      </c>
      <c r="BE35" s="213">
        <f>SUM(BE9:BE34)</f>
        <v>0.01</v>
      </c>
      <c r="BF35" s="215">
        <f>SUM(BF9:BF34)</f>
        <v>5.98</v>
      </c>
      <c r="BG35" s="215">
        <f>SUM(BG9:BG34)</f>
        <v>0.26</v>
      </c>
      <c r="BH35" s="215">
        <f>SUM(BH9:BH34)</f>
        <v>0.08</v>
      </c>
      <c r="BI35" s="207">
        <f>BF35+BG35-BH35</f>
        <v>6.16</v>
      </c>
      <c r="BJ35" s="215">
        <f>SUM(BJ9:BJ34)</f>
        <v>6275.520000000002</v>
      </c>
      <c r="BK35" s="215">
        <f>SUM(BK9:BK34)</f>
        <v>4541.58</v>
      </c>
      <c r="BL35" s="215">
        <f>SUM(BL9:BL34)</f>
        <v>18.98</v>
      </c>
      <c r="BM35" s="215">
        <f>SUM(BM9:BM34)</f>
        <v>0</v>
      </c>
      <c r="BN35" s="216">
        <f>SUM(BJ35:BM35)</f>
        <v>10836.080000000002</v>
      </c>
      <c r="BO35" s="213">
        <f>SUM(BO9:BO34)</f>
        <v>3959.9400000000005</v>
      </c>
      <c r="BP35" s="213">
        <f>SUM(BP9:BP34)</f>
        <v>6859.08</v>
      </c>
      <c r="BQ35" s="213">
        <f>SUM(BQ9:BQ34)</f>
        <v>2.38</v>
      </c>
      <c r="BR35" s="213">
        <f>SUM(BR9:BR34)</f>
        <v>0.15</v>
      </c>
      <c r="BS35" s="213">
        <f>SUM(BS9:BS34)</f>
        <v>0.09</v>
      </c>
      <c r="BT35" s="213">
        <f>SUM(BT9:BT34)</f>
        <v>14.439999999999998</v>
      </c>
      <c r="BU35" s="77">
        <f>SUM(BO35:BT35)</f>
        <v>10836.08</v>
      </c>
      <c r="BV35" s="213">
        <f>SUM(BV9:BV34)</f>
        <v>2435.52</v>
      </c>
      <c r="BW35" s="213">
        <f>SUM(BW9:BW34)</f>
        <v>1864.05</v>
      </c>
      <c r="BX35" s="213">
        <f>SUM(BX9:BX34)</f>
        <v>18.86</v>
      </c>
      <c r="BY35" s="213">
        <f>SUM(BY9:BY34)</f>
        <v>0</v>
      </c>
      <c r="BZ35" s="166">
        <f>SUM(BV35:BY35)</f>
        <v>4318.43</v>
      </c>
      <c r="CA35" s="213">
        <f>SUM(CA9:CA34)</f>
        <v>1718.7400000000002</v>
      </c>
      <c r="CB35" s="213">
        <f>SUM(CB9:CB34)</f>
        <v>2592.37</v>
      </c>
      <c r="CC35" s="213">
        <f>SUM(CC9:CC34)</f>
        <v>0.76</v>
      </c>
      <c r="CD35" s="213">
        <f>SUM(CD9:CD34)</f>
        <v>0.09</v>
      </c>
      <c r="CE35" s="213">
        <f>SUM(CE9:CE34)</f>
        <v>0.15</v>
      </c>
      <c r="CF35" s="213">
        <f>SUM(CF9:CF34)</f>
        <v>6.319999999999999</v>
      </c>
      <c r="CG35" s="77">
        <f>SUM(CA35:CF35)</f>
        <v>4318.43</v>
      </c>
    </row>
    <row r="36" spans="1:85" ht="12.75">
      <c r="A36" s="47" t="s">
        <v>52</v>
      </c>
      <c r="B36" s="191">
        <v>1502.28</v>
      </c>
      <c r="C36" s="79">
        <v>19.49</v>
      </c>
      <c r="D36" s="79">
        <v>14.59</v>
      </c>
      <c r="E36" s="169">
        <f>B36+C36-D36</f>
        <v>1507.18</v>
      </c>
      <c r="F36" s="65">
        <v>9.26</v>
      </c>
      <c r="G36" s="65">
        <v>10.04</v>
      </c>
      <c r="H36" s="65">
        <v>0.05</v>
      </c>
      <c r="I36" s="65">
        <v>0.14</v>
      </c>
      <c r="J36" s="179">
        <f>F36+G36+H36+I36</f>
        <v>19.49</v>
      </c>
      <c r="K36" s="65">
        <v>9.21</v>
      </c>
      <c r="L36" s="170">
        <v>9.48</v>
      </c>
      <c r="M36" s="115">
        <v>0</v>
      </c>
      <c r="N36" s="115">
        <v>0</v>
      </c>
      <c r="O36" s="115">
        <v>0</v>
      </c>
      <c r="P36" s="115">
        <v>0</v>
      </c>
      <c r="Q36" s="170">
        <v>0.8</v>
      </c>
      <c r="R36" s="171">
        <f>K36+L36+M36+N36+O36+P36+Q36</f>
        <v>19.490000000000002</v>
      </c>
      <c r="S36" s="182">
        <v>8.94</v>
      </c>
      <c r="T36" s="182">
        <v>5.65</v>
      </c>
      <c r="U36" s="182">
        <v>0</v>
      </c>
      <c r="V36" s="172">
        <v>0</v>
      </c>
      <c r="W36" s="173">
        <f>S36+T36+U36+V36</f>
        <v>14.59</v>
      </c>
      <c r="X36" s="174">
        <v>2.21</v>
      </c>
      <c r="Y36" s="170">
        <v>11.94</v>
      </c>
      <c r="Z36" s="175">
        <v>0</v>
      </c>
      <c r="AA36" s="175">
        <v>0</v>
      </c>
      <c r="AB36" s="175">
        <v>0</v>
      </c>
      <c r="AC36" s="79">
        <v>0.44</v>
      </c>
      <c r="AD36" s="176">
        <f>SUM(X36:AC36)</f>
        <v>14.59</v>
      </c>
      <c r="AE36" s="65">
        <v>1154.71</v>
      </c>
      <c r="AF36" s="131">
        <v>9.26</v>
      </c>
      <c r="AG36" s="170">
        <v>8.94</v>
      </c>
      <c r="AH36" s="179">
        <f>AE36+AF36-AG36</f>
        <v>1155.03</v>
      </c>
      <c r="AI36" s="65">
        <v>341.22</v>
      </c>
      <c r="AJ36" s="115">
        <v>10.04</v>
      </c>
      <c r="AK36" s="178">
        <v>5.65</v>
      </c>
      <c r="AL36" s="192">
        <f>AI36+AJ36-AK36</f>
        <v>345.61000000000007</v>
      </c>
      <c r="AM36" s="79">
        <v>6</v>
      </c>
      <c r="AN36" s="115">
        <v>0.05</v>
      </c>
      <c r="AO36" s="79">
        <v>0</v>
      </c>
      <c r="AP36" s="171">
        <f>AM36+AN36-AO36</f>
        <v>6.05</v>
      </c>
      <c r="AQ36" s="79">
        <v>0.35</v>
      </c>
      <c r="AR36" s="69">
        <v>0.14</v>
      </c>
      <c r="AS36" s="131">
        <v>0</v>
      </c>
      <c r="AT36" s="180">
        <f>AQ36+AR36-AS36</f>
        <v>0.49</v>
      </c>
      <c r="AU36" s="182">
        <v>186.02</v>
      </c>
      <c r="AV36" s="131">
        <v>9.21</v>
      </c>
      <c r="AW36" s="131">
        <v>2.21</v>
      </c>
      <c r="AX36" s="137">
        <f>AU36+AV36-AW36</f>
        <v>193.02</v>
      </c>
      <c r="AY36" s="69">
        <v>1278.32</v>
      </c>
      <c r="AZ36" s="69">
        <v>9.48</v>
      </c>
      <c r="BA36" s="69">
        <v>11.94</v>
      </c>
      <c r="BB36" s="160">
        <f>AY36+AZ36-BA36</f>
        <v>1275.86</v>
      </c>
      <c r="BC36" s="69">
        <v>0</v>
      </c>
      <c r="BD36" s="182">
        <v>0</v>
      </c>
      <c r="BE36" s="69">
        <v>0</v>
      </c>
      <c r="BF36" s="115">
        <v>37.94</v>
      </c>
      <c r="BG36" s="115">
        <v>0.8</v>
      </c>
      <c r="BH36" s="131">
        <v>0.44</v>
      </c>
      <c r="BI36" s="183">
        <f>BF36+BG36-BH36</f>
        <v>38.3</v>
      </c>
      <c r="BJ36" s="217">
        <v>433.75</v>
      </c>
      <c r="BK36" s="141">
        <v>651.91</v>
      </c>
      <c r="BL36" s="141">
        <v>18.07</v>
      </c>
      <c r="BM36" s="141">
        <v>0.24</v>
      </c>
      <c r="BN36" s="184">
        <f>BJ36+BK36+BL36+BM36</f>
        <v>1103.9699999999998</v>
      </c>
      <c r="BO36" s="65">
        <v>329.07</v>
      </c>
      <c r="BP36" s="65">
        <v>732.67</v>
      </c>
      <c r="BQ36" s="65">
        <v>0</v>
      </c>
      <c r="BR36" s="65">
        <v>0</v>
      </c>
      <c r="BS36" s="65"/>
      <c r="BT36" s="187">
        <v>42.23</v>
      </c>
      <c r="BU36" s="165">
        <f>BO36+BP36+BQ36+BS36+BT36</f>
        <v>1103.97</v>
      </c>
      <c r="BV36" s="65">
        <v>0</v>
      </c>
      <c r="BW36" s="65">
        <v>0</v>
      </c>
      <c r="BX36" s="65">
        <v>0</v>
      </c>
      <c r="BY36" s="218">
        <v>0</v>
      </c>
      <c r="BZ36" s="166">
        <f>BV36+BW36+BX36+BY36</f>
        <v>0</v>
      </c>
      <c r="CA36" s="219">
        <v>0</v>
      </c>
      <c r="CB36" s="219">
        <v>0</v>
      </c>
      <c r="CC36" s="219">
        <v>0</v>
      </c>
      <c r="CD36" s="219">
        <v>0</v>
      </c>
      <c r="CE36" s="219">
        <v>0</v>
      </c>
      <c r="CF36" s="219">
        <v>0</v>
      </c>
      <c r="CG36" s="77">
        <f>CA36+CB36+CC36+CE36+CF36</f>
        <v>0</v>
      </c>
    </row>
    <row r="37" spans="1:85" ht="12.75">
      <c r="A37" s="47" t="s">
        <v>53</v>
      </c>
      <c r="B37" s="191">
        <v>104.17</v>
      </c>
      <c r="C37" s="79">
        <v>3.91</v>
      </c>
      <c r="D37" s="79">
        <v>6.15</v>
      </c>
      <c r="E37" s="169">
        <f>B37+C37-D37</f>
        <v>101.92999999999999</v>
      </c>
      <c r="F37" s="65">
        <v>1.78</v>
      </c>
      <c r="G37" s="65">
        <v>2.13</v>
      </c>
      <c r="H37" s="65">
        <v>0</v>
      </c>
      <c r="I37" s="65">
        <v>0</v>
      </c>
      <c r="J37" s="179">
        <f>F37+G37+H37+I37</f>
        <v>3.91</v>
      </c>
      <c r="K37" s="65">
        <v>1.55</v>
      </c>
      <c r="L37" s="115">
        <v>2.36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71">
        <f>K37+L37+M37+N37+O37+P37+Q37</f>
        <v>3.91</v>
      </c>
      <c r="S37" s="182">
        <v>3.06</v>
      </c>
      <c r="T37" s="182">
        <v>2.75</v>
      </c>
      <c r="U37" s="182">
        <v>0.34</v>
      </c>
      <c r="V37" s="172">
        <v>0</v>
      </c>
      <c r="W37" s="173">
        <f>S37+T37+U37+V37</f>
        <v>6.15</v>
      </c>
      <c r="X37" s="174">
        <v>1.18</v>
      </c>
      <c r="Y37" s="170">
        <v>4.97</v>
      </c>
      <c r="Z37" s="175">
        <v>0</v>
      </c>
      <c r="AA37" s="175">
        <v>0</v>
      </c>
      <c r="AB37" s="175">
        <v>0</v>
      </c>
      <c r="AC37" s="79">
        <v>0</v>
      </c>
      <c r="AD37" s="176">
        <f>SUM(W37)</f>
        <v>6.15</v>
      </c>
      <c r="AE37" s="65">
        <v>85.23</v>
      </c>
      <c r="AF37" s="131">
        <v>1.78</v>
      </c>
      <c r="AG37" s="170">
        <v>3.06</v>
      </c>
      <c r="AH37" s="179">
        <f>AE37+AF37-AG37</f>
        <v>83.95</v>
      </c>
      <c r="AI37" s="65">
        <v>13.7</v>
      </c>
      <c r="AJ37" s="115">
        <v>2.13</v>
      </c>
      <c r="AK37" s="178">
        <v>2.75</v>
      </c>
      <c r="AL37" s="192">
        <f>AI37+AJ37-AK37</f>
        <v>13.079999999999998</v>
      </c>
      <c r="AM37" s="65">
        <v>5.24</v>
      </c>
      <c r="AN37" s="115">
        <v>0</v>
      </c>
      <c r="AO37" s="79">
        <v>0.34</v>
      </c>
      <c r="AP37" s="171">
        <f>AM37+AN37-AO37</f>
        <v>4.9</v>
      </c>
      <c r="AQ37" s="79">
        <v>0</v>
      </c>
      <c r="AR37" s="69">
        <v>0</v>
      </c>
      <c r="AS37" s="172">
        <v>0</v>
      </c>
      <c r="AT37" s="180">
        <f>AQ37+AR37-AS37</f>
        <v>0</v>
      </c>
      <c r="AU37" s="69">
        <v>19.4</v>
      </c>
      <c r="AV37" s="131">
        <v>1.55</v>
      </c>
      <c r="AW37" s="172">
        <v>1.18</v>
      </c>
      <c r="AX37" s="137">
        <f>AU37+AV37-AW37</f>
        <v>19.77</v>
      </c>
      <c r="AY37" s="69">
        <v>84.22</v>
      </c>
      <c r="AZ37" s="69">
        <v>2.36</v>
      </c>
      <c r="BA37" s="69">
        <v>4.97</v>
      </c>
      <c r="BB37" s="160">
        <f>AY37+AZ37-BA37</f>
        <v>81.61</v>
      </c>
      <c r="BC37" s="69">
        <v>0</v>
      </c>
      <c r="BD37" s="182">
        <v>0</v>
      </c>
      <c r="BE37" s="69">
        <v>0</v>
      </c>
      <c r="BF37" s="170">
        <v>0.55</v>
      </c>
      <c r="BG37" s="170">
        <v>0</v>
      </c>
      <c r="BH37" s="172">
        <v>0</v>
      </c>
      <c r="BI37" s="183">
        <f>BF37+BG37-BH37</f>
        <v>0.55</v>
      </c>
      <c r="BJ37" s="217">
        <v>98.36</v>
      </c>
      <c r="BK37" s="141">
        <v>43.17</v>
      </c>
      <c r="BL37" s="141">
        <v>0.35</v>
      </c>
      <c r="BM37" s="141">
        <v>0</v>
      </c>
      <c r="BN37" s="184">
        <f>BJ37+BK37+BL37+BM37</f>
        <v>141.88</v>
      </c>
      <c r="BO37" s="65">
        <v>33.92</v>
      </c>
      <c r="BP37" s="65">
        <v>106.96</v>
      </c>
      <c r="BQ37" s="65">
        <v>0</v>
      </c>
      <c r="BR37" s="65">
        <v>0</v>
      </c>
      <c r="BS37" s="65">
        <v>0</v>
      </c>
      <c r="BT37" s="220">
        <v>1</v>
      </c>
      <c r="BU37" s="165">
        <f>BO37+BP37+BQ37+BS37+BT37</f>
        <v>141.88</v>
      </c>
      <c r="BV37" s="79">
        <v>6.13</v>
      </c>
      <c r="BW37" s="65">
        <v>3.04</v>
      </c>
      <c r="BX37" s="65">
        <v>0</v>
      </c>
      <c r="BY37" s="69">
        <v>0</v>
      </c>
      <c r="BZ37" s="166">
        <f>BV37+BW37+BX37+BY37</f>
        <v>9.17</v>
      </c>
      <c r="CA37" s="65">
        <v>2.3</v>
      </c>
      <c r="CB37" s="65">
        <v>6.87</v>
      </c>
      <c r="CC37" s="65">
        <v>0</v>
      </c>
      <c r="CD37" s="65">
        <v>0</v>
      </c>
      <c r="CE37" s="65">
        <v>0</v>
      </c>
      <c r="CF37" s="65">
        <v>0</v>
      </c>
      <c r="CG37" s="77">
        <f>CA37+CB37+CC37+CE37+CF37</f>
        <v>9.17</v>
      </c>
    </row>
    <row r="38" spans="1:85" ht="12.75">
      <c r="A38" s="47" t="s">
        <v>54</v>
      </c>
      <c r="B38" s="193">
        <v>129.3</v>
      </c>
      <c r="C38" s="79">
        <v>4.09</v>
      </c>
      <c r="D38" s="79">
        <v>4.81</v>
      </c>
      <c r="E38" s="169">
        <f>B38+C38-D38</f>
        <v>128.58</v>
      </c>
      <c r="F38" s="65">
        <v>2.17</v>
      </c>
      <c r="G38" s="79">
        <v>1.9</v>
      </c>
      <c r="H38" s="65">
        <v>0.01</v>
      </c>
      <c r="I38" s="65">
        <v>0.01</v>
      </c>
      <c r="J38" s="179">
        <f>F38+G38+H38+I38</f>
        <v>4.09</v>
      </c>
      <c r="K38" s="65">
        <v>1.56</v>
      </c>
      <c r="L38" s="115">
        <v>2.52</v>
      </c>
      <c r="M38" s="115">
        <v>0</v>
      </c>
      <c r="N38" s="115">
        <v>0</v>
      </c>
      <c r="O38" s="115">
        <v>0</v>
      </c>
      <c r="P38" s="115">
        <v>0</v>
      </c>
      <c r="Q38" s="115">
        <v>0.01</v>
      </c>
      <c r="R38" s="171">
        <f>K38+L38+M38+N38+O38+P38+Q38</f>
        <v>4.09</v>
      </c>
      <c r="S38" s="182">
        <v>2.17</v>
      </c>
      <c r="T38" s="182">
        <v>2.64</v>
      </c>
      <c r="U38" s="182">
        <v>0</v>
      </c>
      <c r="V38" s="172">
        <v>0</v>
      </c>
      <c r="W38" s="173">
        <f>S38+T38+U38+V38</f>
        <v>4.8100000000000005</v>
      </c>
      <c r="X38" s="174">
        <v>0.71</v>
      </c>
      <c r="Y38" s="170">
        <v>4.1</v>
      </c>
      <c r="Z38" s="175">
        <v>0</v>
      </c>
      <c r="AA38" s="175">
        <v>0</v>
      </c>
      <c r="AB38" s="175">
        <v>0</v>
      </c>
      <c r="AC38" s="79">
        <v>0</v>
      </c>
      <c r="AD38" s="176">
        <f>SUM(W38)</f>
        <v>4.8100000000000005</v>
      </c>
      <c r="AE38" s="65">
        <v>118.65</v>
      </c>
      <c r="AF38" s="131">
        <v>2.17</v>
      </c>
      <c r="AG38" s="221">
        <v>2.17</v>
      </c>
      <c r="AH38" s="179">
        <f>AE38+AF38-AG38</f>
        <v>118.65</v>
      </c>
      <c r="AI38" s="65">
        <v>8.15</v>
      </c>
      <c r="AJ38" s="115">
        <v>1.9</v>
      </c>
      <c r="AK38" s="178">
        <v>2.64</v>
      </c>
      <c r="AL38" s="192">
        <f>AI38+AJ38-AK38</f>
        <v>7.41</v>
      </c>
      <c r="AM38" s="65">
        <v>2.37</v>
      </c>
      <c r="AN38" s="115">
        <v>0.01</v>
      </c>
      <c r="AO38" s="79">
        <v>0</v>
      </c>
      <c r="AP38" s="171">
        <f>AM38+AN38-AO38</f>
        <v>2.38</v>
      </c>
      <c r="AQ38" s="79">
        <v>0.13</v>
      </c>
      <c r="AR38" s="182">
        <v>0.01</v>
      </c>
      <c r="AS38" s="131">
        <v>0</v>
      </c>
      <c r="AT38" s="180">
        <f>AQ38+AR38-AS38</f>
        <v>0.14</v>
      </c>
      <c r="AU38" s="69">
        <v>34.05</v>
      </c>
      <c r="AV38" s="131">
        <v>1.56</v>
      </c>
      <c r="AW38" s="131">
        <v>0.71</v>
      </c>
      <c r="AX38" s="181">
        <f>AU38+AV38-AW38</f>
        <v>34.9</v>
      </c>
      <c r="AY38" s="69">
        <v>93.74</v>
      </c>
      <c r="AZ38" s="69">
        <v>2.52</v>
      </c>
      <c r="BA38" s="69">
        <v>4.1</v>
      </c>
      <c r="BB38" s="160">
        <f>AY38+AZ38-BA38</f>
        <v>92.16</v>
      </c>
      <c r="BC38" s="182">
        <v>0</v>
      </c>
      <c r="BD38" s="182">
        <v>0</v>
      </c>
      <c r="BE38" s="69">
        <v>0</v>
      </c>
      <c r="BF38" s="115">
        <v>1.51</v>
      </c>
      <c r="BG38" s="115">
        <v>0.01</v>
      </c>
      <c r="BH38" s="131">
        <v>0</v>
      </c>
      <c r="BI38" s="183">
        <f>BF38+BG38-BH38</f>
        <v>1.52</v>
      </c>
      <c r="BJ38" s="217">
        <v>45.06</v>
      </c>
      <c r="BK38" s="141">
        <v>177.23</v>
      </c>
      <c r="BL38" s="185">
        <v>0.12</v>
      </c>
      <c r="BM38" s="185">
        <v>0.19</v>
      </c>
      <c r="BN38" s="184">
        <f>BJ38+BK38+BL38+BM38</f>
        <v>222.6</v>
      </c>
      <c r="BO38" s="65">
        <v>28.05</v>
      </c>
      <c r="BP38" s="65">
        <v>194.28</v>
      </c>
      <c r="BQ38" s="65">
        <v>0</v>
      </c>
      <c r="BR38" s="65">
        <v>0</v>
      </c>
      <c r="BS38" s="65">
        <v>0</v>
      </c>
      <c r="BT38" s="187">
        <v>0.27</v>
      </c>
      <c r="BU38" s="165">
        <f>BO38+BP38+BQ38+BS38+BT38</f>
        <v>222.60000000000002</v>
      </c>
      <c r="BV38" s="69">
        <v>35.41</v>
      </c>
      <c r="BW38" s="69">
        <v>113.04</v>
      </c>
      <c r="BX38" s="69">
        <v>0</v>
      </c>
      <c r="BY38" s="69">
        <v>0.03</v>
      </c>
      <c r="BZ38" s="166">
        <f>BV38+BW38+BX38+BY38</f>
        <v>148.48</v>
      </c>
      <c r="CA38" s="65">
        <v>10.75</v>
      </c>
      <c r="CB38" s="65">
        <v>137.53</v>
      </c>
      <c r="CC38" s="65">
        <v>0</v>
      </c>
      <c r="CD38" s="65">
        <v>0</v>
      </c>
      <c r="CE38" s="65">
        <v>0</v>
      </c>
      <c r="CF38" s="65">
        <v>0.2</v>
      </c>
      <c r="CG38" s="77">
        <f>CA38+CB38+CC38+CE38+CF38</f>
        <v>148.48</v>
      </c>
    </row>
    <row r="39" spans="1:85" ht="12.75">
      <c r="A39" s="48"/>
      <c r="B39" s="222">
        <f>SUM(B36:B38)</f>
        <v>1735.75</v>
      </c>
      <c r="C39" s="222">
        <f>SUM(C36:C38)</f>
        <v>27.49</v>
      </c>
      <c r="D39" s="222">
        <f>SUM(D36:D38)</f>
        <v>25.55</v>
      </c>
      <c r="E39" s="222">
        <f>SUM(E36:E38)</f>
        <v>1737.69</v>
      </c>
      <c r="F39" s="222">
        <f>SUM(F36:F38)</f>
        <v>13.21</v>
      </c>
      <c r="G39" s="222">
        <f>SUM(G36:G38)</f>
        <v>14.069999999999999</v>
      </c>
      <c r="H39" s="222">
        <f>SUM(H36:H38)</f>
        <v>0.060000000000000005</v>
      </c>
      <c r="I39" s="222">
        <f>SUM(I36:I38)</f>
        <v>0.15000000000000002</v>
      </c>
      <c r="J39" s="179">
        <f>F39+G39+H39+I39</f>
        <v>27.49</v>
      </c>
      <c r="K39" s="223">
        <f>SUM(K36:K38)</f>
        <v>12.32</v>
      </c>
      <c r="L39" s="223">
        <f>SUM(L36:L38)</f>
        <v>14.36</v>
      </c>
      <c r="M39" s="223">
        <f>SUM(M36:M38)</f>
        <v>0</v>
      </c>
      <c r="N39" s="223">
        <f>SUM(N36:N38)</f>
        <v>0</v>
      </c>
      <c r="O39" s="223">
        <f>SUM(O36:O38)</f>
        <v>0</v>
      </c>
      <c r="P39" s="223">
        <f>SUM(P36:P38)</f>
        <v>0</v>
      </c>
      <c r="Q39" s="223">
        <f>SUM(Q36:Q38)</f>
        <v>0.81</v>
      </c>
      <c r="R39" s="224">
        <f>K39+L39+M39+N39+O39+P39+Q39</f>
        <v>27.49</v>
      </c>
      <c r="S39" s="225">
        <f>SUM(S36:S38)</f>
        <v>14.17</v>
      </c>
      <c r="T39" s="225">
        <f>SUM(T36:T38)</f>
        <v>11.040000000000001</v>
      </c>
      <c r="U39" s="225">
        <f>SUM(U36:U38)</f>
        <v>0.34</v>
      </c>
      <c r="V39" s="225">
        <f>SUM(V36:V38)</f>
        <v>0</v>
      </c>
      <c r="W39" s="225">
        <f>SUM(W36:W38)</f>
        <v>25.55</v>
      </c>
      <c r="X39" s="226">
        <f>SUM(X36:X38)</f>
        <v>4.1</v>
      </c>
      <c r="Y39" s="226">
        <f>SUM(Y36:Y38)</f>
        <v>21.009999999999998</v>
      </c>
      <c r="Z39" s="226">
        <f>SUM(Z36:Z38)</f>
        <v>0</v>
      </c>
      <c r="AA39" s="226">
        <f>SUM(AA36:AA38)</f>
        <v>0</v>
      </c>
      <c r="AB39" s="226">
        <f>SUM(AB36:AB38)</f>
        <v>0</v>
      </c>
      <c r="AC39" s="226">
        <f>SUM(AC36:AC38)</f>
        <v>0.44</v>
      </c>
      <c r="AD39" s="227">
        <f>SUM(X39:AC39)</f>
        <v>25.549999999999997</v>
      </c>
      <c r="AE39" s="223">
        <f>SUM(AE36:AE38)</f>
        <v>1358.5900000000001</v>
      </c>
      <c r="AF39" s="223">
        <f>SUM(AF36:AF38)</f>
        <v>13.21</v>
      </c>
      <c r="AG39" s="224">
        <f>SUM(AG36:AG38)</f>
        <v>14.17</v>
      </c>
      <c r="AH39" s="225">
        <f>AE39+AF39-AG39</f>
        <v>1357.63</v>
      </c>
      <c r="AI39" s="223">
        <v>363.07</v>
      </c>
      <c r="AJ39" s="223">
        <f>SUM(AJ36:AJ38)</f>
        <v>14.069999999999999</v>
      </c>
      <c r="AK39" s="228">
        <f>SUM(AK36:AK38)</f>
        <v>11.040000000000001</v>
      </c>
      <c r="AL39" s="225">
        <f>AI39+AJ39-AK39</f>
        <v>366.09999999999997</v>
      </c>
      <c r="AM39" s="223">
        <v>13.61</v>
      </c>
      <c r="AN39" s="223">
        <f>SUM(AN36:AN38)</f>
        <v>0.060000000000000005</v>
      </c>
      <c r="AO39" s="225">
        <f>SUM(AO36:AO38)</f>
        <v>0.34</v>
      </c>
      <c r="AP39" s="224">
        <f>SUM(AP36:AP38)</f>
        <v>13.33</v>
      </c>
      <c r="AQ39" s="225">
        <v>0.48</v>
      </c>
      <c r="AR39" s="224">
        <f>SUM(AR36:AR38)</f>
        <v>0.15000000000000002</v>
      </c>
      <c r="AS39" s="229">
        <f>SUM(AS36:AS38)</f>
        <v>0</v>
      </c>
      <c r="AT39" s="224">
        <f>AQ39+AR39-AS39</f>
        <v>0.63</v>
      </c>
      <c r="AU39" s="229">
        <v>239.47</v>
      </c>
      <c r="AV39" s="230">
        <f>SUM(AV36:AV38)</f>
        <v>12.32</v>
      </c>
      <c r="AW39" s="224">
        <f>SUM(AW36:AW38)</f>
        <v>4.1</v>
      </c>
      <c r="AX39" s="229">
        <f>SUM(AX36:AX38)</f>
        <v>247.69</v>
      </c>
      <c r="AY39" s="229">
        <v>1456.28</v>
      </c>
      <c r="AZ39" s="229">
        <f>SUM(AZ36:AZ38)</f>
        <v>14.36</v>
      </c>
      <c r="BA39" s="229">
        <f>SUM(BA36:BA38)</f>
        <v>21.009999999999998</v>
      </c>
      <c r="BB39" s="223">
        <f>SUM(BB36:BB38)</f>
        <v>1449.6299999999999</v>
      </c>
      <c r="BC39" s="223">
        <f>SUM(BC36:BC38)</f>
        <v>0</v>
      </c>
      <c r="BD39" s="224">
        <f>SUM(BD36:BD38)</f>
        <v>0</v>
      </c>
      <c r="BE39" s="224">
        <f>SUM(BE36:BE38)</f>
        <v>0</v>
      </c>
      <c r="BF39" s="224">
        <v>40</v>
      </c>
      <c r="BG39" s="229">
        <f>SUM(BG36:BG38)</f>
        <v>0.81</v>
      </c>
      <c r="BH39" s="229">
        <f>SUM(BH36:BH38)</f>
        <v>0.44</v>
      </c>
      <c r="BI39" s="224">
        <f>BF39+BG39-BH39</f>
        <v>40.370000000000005</v>
      </c>
      <c r="BJ39" s="231">
        <f>SUM(BJ36:BJ38)</f>
        <v>577.1700000000001</v>
      </c>
      <c r="BK39" s="231">
        <f>SUM(BK36:BK38)</f>
        <v>872.31</v>
      </c>
      <c r="BL39" s="231">
        <f>SUM(BL36:BL38)</f>
        <v>18.54</v>
      </c>
      <c r="BM39" s="231">
        <f>SUM(BM36:BM38)</f>
        <v>0.43</v>
      </c>
      <c r="BN39" s="232">
        <f>BJ39+BK39+BL39+BM39</f>
        <v>1468.45</v>
      </c>
      <c r="BO39" s="223">
        <f>SUM(BO36:BO38)</f>
        <v>391.03999999999996</v>
      </c>
      <c r="BP39" s="223">
        <f>SUM(BP36:BP38)</f>
        <v>1033.9099999999999</v>
      </c>
      <c r="BQ39" s="223">
        <f>SUM(BQ36:BQ38)</f>
        <v>0</v>
      </c>
      <c r="BR39" s="223">
        <f>SUM(BR36:BR38)</f>
        <v>0</v>
      </c>
      <c r="BS39" s="223">
        <f>SUM(BS36:BS38)</f>
        <v>0</v>
      </c>
      <c r="BT39" s="223">
        <f>SUM(BT36:BT38)</f>
        <v>43.5</v>
      </c>
      <c r="BU39" s="165">
        <f>BO39+BP39+BQ39+BS39+BT39</f>
        <v>1468.4499999999998</v>
      </c>
      <c r="BV39" s="223">
        <f>SUM(BV36:BV38)</f>
        <v>41.54</v>
      </c>
      <c r="BW39" s="223">
        <f>SUM(BW36:BW38)</f>
        <v>116.08000000000001</v>
      </c>
      <c r="BX39" s="223">
        <f>SUM(BX36:BX38)</f>
        <v>0</v>
      </c>
      <c r="BY39" s="223">
        <f>SUM(BY36:BY38)</f>
        <v>0.03</v>
      </c>
      <c r="BZ39" s="223">
        <f>SUM(BZ36:BZ38)</f>
        <v>157.64999999999998</v>
      </c>
      <c r="CA39" s="233">
        <f>SUM(CA36:CA38)</f>
        <v>13.05</v>
      </c>
      <c r="CB39" s="233">
        <f>SUM(CB36:CB38)</f>
        <v>144.4</v>
      </c>
      <c r="CC39" s="233">
        <f>SUM(CC36:CC38)</f>
        <v>0</v>
      </c>
      <c r="CD39" s="233">
        <f>SUM(CD36:CD38)</f>
        <v>0</v>
      </c>
      <c r="CE39" s="233">
        <f>SUM(CE36:CE38)</f>
        <v>0</v>
      </c>
      <c r="CF39" s="233">
        <f>SUM(CF36:CF38)</f>
        <v>0.2</v>
      </c>
      <c r="CG39" s="233">
        <f>SUM(CG36:CG38)</f>
        <v>157.64999999999998</v>
      </c>
    </row>
    <row r="40" spans="1:85" ht="12.75">
      <c r="A40" s="234"/>
      <c r="B40" s="234">
        <v>9169.54</v>
      </c>
      <c r="C40" s="235">
        <f>C39+C35</f>
        <v>179.57</v>
      </c>
      <c r="D40" s="235">
        <f>D39+D35</f>
        <v>302.23</v>
      </c>
      <c r="E40" s="236">
        <f>E39+E35</f>
        <v>9046.88</v>
      </c>
      <c r="F40" s="235">
        <f>F39+F35</f>
        <v>99.50999999999999</v>
      </c>
      <c r="G40" s="235">
        <f>G39+G35</f>
        <v>79.72999999999999</v>
      </c>
      <c r="H40" s="235">
        <f>H39+H35</f>
        <v>0.11000000000000001</v>
      </c>
      <c r="I40" s="235">
        <f>I39+I35</f>
        <v>0.22000000000000003</v>
      </c>
      <c r="J40" s="236">
        <f>J39+J35</f>
        <v>179.57</v>
      </c>
      <c r="K40" s="235">
        <f>K39+K35</f>
        <v>83.21000000000001</v>
      </c>
      <c r="L40" s="235">
        <f>L39+L35</f>
        <v>95.10999999999999</v>
      </c>
      <c r="M40" s="235">
        <f>M39+M35</f>
        <v>0.15000000000000002</v>
      </c>
      <c r="N40" s="235">
        <f>N39+N35</f>
        <v>0</v>
      </c>
      <c r="O40" s="235">
        <f>O39+O35</f>
        <v>0</v>
      </c>
      <c r="P40" s="235">
        <f>P39+P35</f>
        <v>0.03</v>
      </c>
      <c r="Q40" s="235">
        <f>Q39+Q35</f>
        <v>1.07</v>
      </c>
      <c r="R40" s="237">
        <f>K40+L40+M40+N40+O40+P40+Q40</f>
        <v>179.57</v>
      </c>
      <c r="S40" s="235">
        <f>S39+S35</f>
        <v>209.20000000000002</v>
      </c>
      <c r="T40" s="235">
        <f>T39+T35</f>
        <v>91.16000000000001</v>
      </c>
      <c r="U40" s="235">
        <f>U39+U35</f>
        <v>1.87</v>
      </c>
      <c r="V40" s="235">
        <f>V39+V35</f>
        <v>0</v>
      </c>
      <c r="W40" s="236">
        <f>W39+W35</f>
        <v>302.23</v>
      </c>
      <c r="X40" s="238">
        <f>X39+X35</f>
        <v>104.69999999999999</v>
      </c>
      <c r="Y40" s="238">
        <f>Y39+Y35</f>
        <v>196.96999999999994</v>
      </c>
      <c r="Z40" s="238">
        <f>Z39+Z35</f>
        <v>0.04</v>
      </c>
      <c r="AA40" s="238">
        <f>AA39+AA35</f>
        <v>0</v>
      </c>
      <c r="AB40" s="238">
        <f>AB39+AB35</f>
        <v>0</v>
      </c>
      <c r="AC40" s="238">
        <f>AC39+AC35</f>
        <v>0.52</v>
      </c>
      <c r="AD40" s="239">
        <f>AD39+AD35</f>
        <v>302.23</v>
      </c>
      <c r="AE40" s="234">
        <v>8157.05</v>
      </c>
      <c r="AF40" s="234">
        <f>AF39+AF35</f>
        <v>99.50999999999999</v>
      </c>
      <c r="AG40" s="235">
        <f>AG39+AG35</f>
        <v>209.20000000000002</v>
      </c>
      <c r="AH40" s="240">
        <f>AH39+AH35</f>
        <v>8047.360000000001</v>
      </c>
      <c r="AI40" s="235">
        <v>989.9</v>
      </c>
      <c r="AJ40" s="234">
        <f>AJ39+AJ35</f>
        <v>79.72999999999999</v>
      </c>
      <c r="AK40" s="234">
        <f>AK39+AK35</f>
        <v>91.16000000000001</v>
      </c>
      <c r="AL40" s="240">
        <f>AL39+AL35</f>
        <v>978.47</v>
      </c>
      <c r="AM40" s="234">
        <f>AM39+AM35</f>
        <v>22.11</v>
      </c>
      <c r="AN40" s="234">
        <f>AN39+AN35</f>
        <v>0.11000000000000001</v>
      </c>
      <c r="AO40" s="234">
        <f>AO39+AO35</f>
        <v>1.87</v>
      </c>
      <c r="AP40" s="240">
        <f>AP39+AP35</f>
        <v>20.35</v>
      </c>
      <c r="AQ40" s="234">
        <v>0.48</v>
      </c>
      <c r="AR40" s="235">
        <f>AR39+AR35</f>
        <v>0.22000000000000003</v>
      </c>
      <c r="AS40" s="235">
        <v>0</v>
      </c>
      <c r="AT40" s="180">
        <f>SUM(AQ40:AS40)</f>
        <v>0.7</v>
      </c>
      <c r="AU40" s="234">
        <v>3125.18</v>
      </c>
      <c r="AV40" s="234">
        <f>AV39+AV35</f>
        <v>83.21000000000001</v>
      </c>
      <c r="AW40" s="235">
        <f>AW39+AW35</f>
        <v>104.69999999999999</v>
      </c>
      <c r="AX40" s="207">
        <f>AX39+AX35</f>
        <v>3106.7700000000004</v>
      </c>
      <c r="AY40" s="207">
        <f>AY39+AY35</f>
        <v>5997.22</v>
      </c>
      <c r="AZ40" s="207">
        <f>AZ39+AZ35</f>
        <v>95.10999999999999</v>
      </c>
      <c r="BA40" s="207">
        <f>BA39+BA35</f>
        <v>196.96999999999994</v>
      </c>
      <c r="BB40" s="241">
        <f>BB39+BB35</f>
        <v>5892.280000000001</v>
      </c>
      <c r="BC40" s="241">
        <f>BC39+BC35</f>
        <v>1.23</v>
      </c>
      <c r="BD40" s="241">
        <f>BD39+BD35</f>
        <v>0.06</v>
      </c>
      <c r="BE40" s="241">
        <f>BE39+BE35</f>
        <v>0.01</v>
      </c>
      <c r="BF40" s="241">
        <f>BF39+BF35</f>
        <v>45.980000000000004</v>
      </c>
      <c r="BG40" s="241">
        <f>BG39+BG35</f>
        <v>1.07</v>
      </c>
      <c r="BH40" s="241">
        <f>BH39+BH35</f>
        <v>0.52</v>
      </c>
      <c r="BI40" s="241">
        <f>BI39+BI35</f>
        <v>46.53</v>
      </c>
      <c r="BJ40" s="241">
        <f>BJ39+BJ35</f>
        <v>6852.690000000002</v>
      </c>
      <c r="BK40" s="241">
        <f>BK39+BK35</f>
        <v>5413.889999999999</v>
      </c>
      <c r="BL40" s="241">
        <f>BL39+BL35</f>
        <v>37.519999999999996</v>
      </c>
      <c r="BM40" s="241">
        <f>BM39+BM35</f>
        <v>0.43</v>
      </c>
      <c r="BN40" s="242">
        <f>SUM(BJ40:BM40)</f>
        <v>12304.530000000002</v>
      </c>
      <c r="BO40" s="234">
        <f>BO39+BO35</f>
        <v>4350.9800000000005</v>
      </c>
      <c r="BP40" s="234">
        <f>BP39+BP35</f>
        <v>7892.99</v>
      </c>
      <c r="BQ40" s="234">
        <f>BQ39+BQ35</f>
        <v>2.38</v>
      </c>
      <c r="BR40" s="234">
        <f>BR39+BR35</f>
        <v>0.15</v>
      </c>
      <c r="BS40" s="234">
        <f>BS39+BS35</f>
        <v>0.09</v>
      </c>
      <c r="BT40" s="234">
        <f>BT39+BT35</f>
        <v>57.94</v>
      </c>
      <c r="BU40" s="243">
        <f>BU39+BU35</f>
        <v>12304.529999999999</v>
      </c>
      <c r="BV40" s="234">
        <f>BV39+BV35</f>
        <v>2477.06</v>
      </c>
      <c r="BW40" s="234">
        <f>BW39+BW35</f>
        <v>1980.1299999999999</v>
      </c>
      <c r="BX40" s="234">
        <f>BX39+BX35</f>
        <v>18.86</v>
      </c>
      <c r="BY40" s="234">
        <f>BY39+BY35</f>
        <v>0.03</v>
      </c>
      <c r="BZ40" s="234">
        <f>BZ39+BZ35</f>
        <v>4476.08</v>
      </c>
      <c r="CA40" s="234">
        <f>CA39+CA35</f>
        <v>1731.7900000000002</v>
      </c>
      <c r="CB40" s="234">
        <f>CB39+CB35</f>
        <v>2736.77</v>
      </c>
      <c r="CC40" s="234">
        <f>CC39+CC35</f>
        <v>0.76</v>
      </c>
      <c r="CD40" s="234">
        <f>CD39+CD35</f>
        <v>0.09</v>
      </c>
      <c r="CE40" s="234">
        <f>CE39+CE35</f>
        <v>0.15</v>
      </c>
      <c r="CF40" s="234">
        <f>CF39+CF35</f>
        <v>6.52</v>
      </c>
      <c r="CG40" s="234">
        <f>CG39+CG35</f>
        <v>4476.08</v>
      </c>
    </row>
  </sheetData>
  <sheetProtection/>
  <mergeCells count="17">
    <mergeCell ref="C1:J1"/>
    <mergeCell ref="F4:J4"/>
    <mergeCell ref="K4:R4"/>
    <mergeCell ref="S4:W4"/>
    <mergeCell ref="X4:AD4"/>
    <mergeCell ref="AE4:AH4"/>
    <mergeCell ref="AI4:AL4"/>
    <mergeCell ref="AM4:AP4"/>
    <mergeCell ref="AQ4:AT4"/>
    <mergeCell ref="AU4:AX4"/>
    <mergeCell ref="AY4:BB4"/>
    <mergeCell ref="BC4:BE4"/>
    <mergeCell ref="BF4:BI4"/>
    <mergeCell ref="BJ4:BN4"/>
    <mergeCell ref="BO4:BU4"/>
    <mergeCell ref="BV4:BZ4"/>
    <mergeCell ref="CA4:CG4"/>
  </mergeCells>
  <printOptions headings="1"/>
  <pageMargins left="0" right="0" top="0" bottom="0" header="0.5118055555555555" footer="0.5118055555555555"/>
  <pageSetup firstPageNumber="1" useFirstPageNumber="1" fitToWidth="6" fitToHeight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1" sqref="A1:A65536"/>
    </sheetView>
  </sheetViews>
  <sheetFormatPr defaultColWidth="10.00390625" defaultRowHeight="12.75"/>
  <cols>
    <col min="1" max="1" width="19.25390625" style="0" customWidth="1"/>
    <col min="2" max="2" width="2.125" style="0" customWidth="1"/>
  </cols>
  <sheetData>
    <row r="1" spans="1:10" ht="12.75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132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44"/>
      <c r="B3" s="244"/>
      <c r="C3" s="244"/>
      <c r="D3" s="244"/>
      <c r="E3" s="244"/>
      <c r="F3" s="244"/>
      <c r="G3" s="244"/>
      <c r="H3" s="244"/>
      <c r="I3" s="244"/>
      <c r="J3" s="244"/>
    </row>
    <row r="4" spans="1:10" ht="12.75" customHeight="1">
      <c r="A4" s="245" t="s">
        <v>133</v>
      </c>
      <c r="B4" s="245"/>
      <c r="C4" s="245"/>
      <c r="D4" s="245"/>
      <c r="E4" s="246" t="s">
        <v>134</v>
      </c>
      <c r="F4" s="246"/>
      <c r="G4" s="246"/>
      <c r="H4" s="247" t="s">
        <v>135</v>
      </c>
      <c r="I4" s="247"/>
      <c r="J4" s="247"/>
    </row>
    <row r="5" spans="1:10" ht="12.75" customHeight="1">
      <c r="A5" s="248"/>
      <c r="B5" s="248"/>
      <c r="C5" s="249" t="s">
        <v>136</v>
      </c>
      <c r="D5" s="249" t="s">
        <v>137</v>
      </c>
      <c r="E5" s="250" t="s">
        <v>138</v>
      </c>
      <c r="F5" s="250" t="s">
        <v>139</v>
      </c>
      <c r="G5" s="249" t="s">
        <v>140</v>
      </c>
      <c r="H5" s="247"/>
      <c r="I5" s="247"/>
      <c r="J5" s="247"/>
    </row>
    <row r="6" spans="1:10" ht="12.75">
      <c r="A6" s="248"/>
      <c r="B6" s="248"/>
      <c r="C6" s="249"/>
      <c r="D6" s="249"/>
      <c r="E6" s="250" t="s">
        <v>141</v>
      </c>
      <c r="F6" s="250" t="s">
        <v>142</v>
      </c>
      <c r="G6" s="249"/>
      <c r="H6" s="247"/>
      <c r="I6" s="247"/>
      <c r="J6" s="247"/>
    </row>
    <row r="7" spans="1:10" ht="89.25" customHeight="1">
      <c r="A7" s="248"/>
      <c r="B7" s="248"/>
      <c r="C7" s="249"/>
      <c r="D7" s="249"/>
      <c r="E7" s="251" t="s">
        <v>143</v>
      </c>
      <c r="F7" s="252" t="s">
        <v>144</v>
      </c>
      <c r="G7" s="249"/>
      <c r="H7" s="252" t="s">
        <v>145</v>
      </c>
      <c r="I7" s="252" t="s">
        <v>146</v>
      </c>
      <c r="J7" s="253" t="s">
        <v>147</v>
      </c>
    </row>
    <row r="8" spans="1:10" ht="15">
      <c r="A8" s="254" t="s">
        <v>26</v>
      </c>
      <c r="B8" s="254"/>
      <c r="C8" s="255">
        <v>1</v>
      </c>
      <c r="D8" s="255">
        <v>2</v>
      </c>
      <c r="E8" s="255">
        <v>3</v>
      </c>
      <c r="F8" s="255">
        <v>4</v>
      </c>
      <c r="G8" s="255">
        <v>5</v>
      </c>
      <c r="H8" s="255">
        <v>6</v>
      </c>
      <c r="I8" s="255">
        <v>7</v>
      </c>
      <c r="J8" s="256">
        <v>8</v>
      </c>
    </row>
    <row r="9" spans="1:10" ht="12.75">
      <c r="A9" s="257" t="s">
        <v>27</v>
      </c>
      <c r="B9" s="257"/>
      <c r="C9" s="258">
        <v>0</v>
      </c>
      <c r="D9" s="258">
        <v>0</v>
      </c>
      <c r="E9" s="259">
        <v>149</v>
      </c>
      <c r="F9" s="258">
        <v>49</v>
      </c>
      <c r="G9" s="258">
        <v>8454</v>
      </c>
      <c r="H9" s="258">
        <v>78</v>
      </c>
      <c r="I9" s="258">
        <v>2131</v>
      </c>
      <c r="J9" s="260">
        <v>208</v>
      </c>
    </row>
    <row r="10" spans="1:10" ht="12.75">
      <c r="A10" s="257" t="s">
        <v>28</v>
      </c>
      <c r="B10" s="257"/>
      <c r="C10" s="258">
        <v>0</v>
      </c>
      <c r="D10" s="258">
        <v>0</v>
      </c>
      <c r="E10" s="259">
        <v>708</v>
      </c>
      <c r="F10" s="258">
        <v>272</v>
      </c>
      <c r="G10" s="261">
        <v>5000</v>
      </c>
      <c r="H10" s="258">
        <v>57</v>
      </c>
      <c r="I10" s="258">
        <v>3</v>
      </c>
      <c r="J10" s="262">
        <v>59</v>
      </c>
    </row>
    <row r="11" spans="1:10" ht="12.75">
      <c r="A11" s="257" t="s">
        <v>29</v>
      </c>
      <c r="B11" s="257"/>
      <c r="C11" s="258">
        <v>0</v>
      </c>
      <c r="D11" s="258">
        <v>0</v>
      </c>
      <c r="E11" s="258">
        <v>229</v>
      </c>
      <c r="F11" s="258">
        <v>166</v>
      </c>
      <c r="G11" s="258">
        <v>4983</v>
      </c>
      <c r="H11" s="258">
        <v>0</v>
      </c>
      <c r="I11" s="258">
        <v>0</v>
      </c>
      <c r="J11" s="260">
        <v>0</v>
      </c>
    </row>
    <row r="12" spans="1:10" ht="12.75">
      <c r="A12" s="257" t="s">
        <v>30</v>
      </c>
      <c r="B12" s="257"/>
      <c r="C12" s="263">
        <v>23.7</v>
      </c>
      <c r="D12" s="263">
        <v>23.7</v>
      </c>
      <c r="E12" s="258">
        <v>46</v>
      </c>
      <c r="F12" s="258">
        <v>46</v>
      </c>
      <c r="G12" s="261">
        <v>2965</v>
      </c>
      <c r="H12" s="258">
        <v>1</v>
      </c>
      <c r="I12" s="258">
        <v>0</v>
      </c>
      <c r="J12" s="260">
        <v>1</v>
      </c>
    </row>
    <row r="13" spans="1:10" ht="12.75">
      <c r="A13" s="257" t="s">
        <v>31</v>
      </c>
      <c r="B13" s="257"/>
      <c r="C13" s="258">
        <v>0</v>
      </c>
      <c r="D13" s="258">
        <v>0</v>
      </c>
      <c r="E13" s="264">
        <v>43</v>
      </c>
      <c r="F13" s="264">
        <v>27</v>
      </c>
      <c r="G13" s="264">
        <v>16504</v>
      </c>
      <c r="H13" s="264">
        <v>1</v>
      </c>
      <c r="I13" s="264">
        <v>0</v>
      </c>
      <c r="J13" s="262">
        <v>2</v>
      </c>
    </row>
    <row r="14" spans="1:10" ht="12.75">
      <c r="A14" s="257" t="s">
        <v>32</v>
      </c>
      <c r="B14" s="257"/>
      <c r="C14" s="258">
        <v>0</v>
      </c>
      <c r="D14" s="258">
        <v>0</v>
      </c>
      <c r="E14" s="258">
        <v>5</v>
      </c>
      <c r="F14" s="258">
        <v>5</v>
      </c>
      <c r="G14" s="258">
        <v>5784</v>
      </c>
      <c r="H14" s="258">
        <v>4</v>
      </c>
      <c r="I14" s="258">
        <v>0</v>
      </c>
      <c r="J14" s="260">
        <v>5</v>
      </c>
    </row>
    <row r="15" spans="1:10" ht="12.75">
      <c r="A15" s="257" t="s">
        <v>29</v>
      </c>
      <c r="B15" s="257"/>
      <c r="C15" s="258">
        <v>0</v>
      </c>
      <c r="D15" s="258">
        <v>0</v>
      </c>
      <c r="E15" s="264">
        <v>455</v>
      </c>
      <c r="F15" s="264">
        <v>440</v>
      </c>
      <c r="G15" s="264">
        <v>1918</v>
      </c>
      <c r="H15" s="264">
        <v>2</v>
      </c>
      <c r="I15" s="264">
        <v>0</v>
      </c>
      <c r="J15" s="262">
        <v>5</v>
      </c>
    </row>
    <row r="16" spans="1:10" ht="12.75">
      <c r="A16" s="257" t="s">
        <v>33</v>
      </c>
      <c r="B16" s="257"/>
      <c r="C16" s="258">
        <v>0</v>
      </c>
      <c r="D16" s="258">
        <v>0</v>
      </c>
      <c r="E16" s="258">
        <v>75</v>
      </c>
      <c r="F16" s="258">
        <v>75</v>
      </c>
      <c r="G16" s="258">
        <v>7676</v>
      </c>
      <c r="H16" s="258">
        <v>3</v>
      </c>
      <c r="I16" s="258">
        <v>0</v>
      </c>
      <c r="J16" s="260">
        <v>238</v>
      </c>
    </row>
    <row r="17" spans="1:10" ht="12.75">
      <c r="A17" s="257" t="s">
        <v>34</v>
      </c>
      <c r="B17" s="257"/>
      <c r="C17" s="264">
        <v>0</v>
      </c>
      <c r="D17" s="264">
        <v>0</v>
      </c>
      <c r="E17" s="264">
        <v>0</v>
      </c>
      <c r="F17" s="264">
        <v>0</v>
      </c>
      <c r="G17" s="264">
        <v>270</v>
      </c>
      <c r="H17" s="264">
        <v>0</v>
      </c>
      <c r="I17" s="264">
        <v>0</v>
      </c>
      <c r="J17" s="262">
        <v>0</v>
      </c>
    </row>
    <row r="18" spans="1:10" ht="12.75">
      <c r="A18" s="265" t="s">
        <v>35</v>
      </c>
      <c r="B18" s="265"/>
      <c r="C18" s="264">
        <v>0</v>
      </c>
      <c r="D18" s="264">
        <v>0</v>
      </c>
      <c r="E18" s="264">
        <v>31</v>
      </c>
      <c r="F18" s="264">
        <v>7</v>
      </c>
      <c r="G18" s="264">
        <v>1594</v>
      </c>
      <c r="H18" s="266">
        <v>20</v>
      </c>
      <c r="I18" s="264">
        <v>0</v>
      </c>
      <c r="J18" s="262">
        <v>79</v>
      </c>
    </row>
    <row r="19" spans="1:10" ht="12.75">
      <c r="A19" s="257" t="s">
        <v>36</v>
      </c>
      <c r="B19" s="257"/>
      <c r="C19" s="258">
        <v>0</v>
      </c>
      <c r="D19" s="258">
        <v>0</v>
      </c>
      <c r="E19" s="258">
        <v>149</v>
      </c>
      <c r="F19" s="258">
        <v>50</v>
      </c>
      <c r="G19" s="258">
        <v>5594</v>
      </c>
      <c r="H19" s="258">
        <v>10</v>
      </c>
      <c r="I19" s="258">
        <v>0</v>
      </c>
      <c r="J19" s="260">
        <v>109</v>
      </c>
    </row>
    <row r="20" spans="1:10" ht="12.75">
      <c r="A20" s="257" t="s">
        <v>37</v>
      </c>
      <c r="B20" s="257"/>
      <c r="C20" s="258">
        <v>0</v>
      </c>
      <c r="D20" s="258">
        <v>0</v>
      </c>
      <c r="E20" s="259">
        <v>95</v>
      </c>
      <c r="F20" s="258">
        <v>88</v>
      </c>
      <c r="G20" s="258">
        <v>2325</v>
      </c>
      <c r="H20" s="258">
        <v>4</v>
      </c>
      <c r="I20" s="258">
        <v>0</v>
      </c>
      <c r="J20" s="260">
        <v>7</v>
      </c>
    </row>
    <row r="21" spans="1:10" ht="12.75">
      <c r="A21" s="257" t="s">
        <v>38</v>
      </c>
      <c r="B21" s="257"/>
      <c r="C21" s="258">
        <v>0</v>
      </c>
      <c r="D21" s="258">
        <v>0</v>
      </c>
      <c r="E21" s="264">
        <v>162</v>
      </c>
      <c r="F21">
        <v>162</v>
      </c>
      <c r="G21" s="264">
        <v>7612</v>
      </c>
      <c r="H21" s="264">
        <v>0</v>
      </c>
      <c r="I21" s="264">
        <v>0</v>
      </c>
      <c r="J21" s="262">
        <v>0</v>
      </c>
    </row>
    <row r="22" spans="1:10" ht="12.75">
      <c r="A22" s="257" t="s">
        <v>39</v>
      </c>
      <c r="B22" s="257"/>
      <c r="C22" s="264">
        <v>0</v>
      </c>
      <c r="D22" s="264">
        <v>0</v>
      </c>
      <c r="E22" s="264">
        <v>80</v>
      </c>
      <c r="F22" s="264">
        <v>80</v>
      </c>
      <c r="G22" s="264">
        <v>1107</v>
      </c>
      <c r="H22" s="264">
        <v>2</v>
      </c>
      <c r="I22" s="264">
        <v>0</v>
      </c>
      <c r="J22" s="262">
        <v>3</v>
      </c>
    </row>
    <row r="23" spans="1:10" ht="12.75">
      <c r="A23" s="257" t="s">
        <v>40</v>
      </c>
      <c r="B23" s="257"/>
      <c r="C23" s="258">
        <v>0</v>
      </c>
      <c r="D23" s="258">
        <v>0</v>
      </c>
      <c r="E23" s="264">
        <v>96</v>
      </c>
      <c r="F23" s="264">
        <v>76</v>
      </c>
      <c r="G23" s="264">
        <v>6800</v>
      </c>
      <c r="H23" s="264">
        <v>5</v>
      </c>
      <c r="I23" s="264">
        <v>0</v>
      </c>
      <c r="J23" s="262">
        <v>15</v>
      </c>
    </row>
    <row r="24" spans="1:10" ht="12.75">
      <c r="A24" s="265" t="s">
        <v>31</v>
      </c>
      <c r="B24" s="265"/>
      <c r="C24" s="258">
        <v>0</v>
      </c>
      <c r="D24" s="258">
        <v>0</v>
      </c>
      <c r="E24" s="264">
        <v>336</v>
      </c>
      <c r="F24" s="264">
        <v>248</v>
      </c>
      <c r="G24" s="264">
        <v>1167</v>
      </c>
      <c r="H24" s="264">
        <v>2</v>
      </c>
      <c r="I24" s="264">
        <v>0</v>
      </c>
      <c r="J24" s="262">
        <v>2</v>
      </c>
    </row>
    <row r="25" spans="1:10" ht="12.75">
      <c r="A25" s="257" t="s">
        <v>41</v>
      </c>
      <c r="B25" s="257"/>
      <c r="C25" s="258">
        <v>0</v>
      </c>
      <c r="D25" s="258">
        <v>0</v>
      </c>
      <c r="E25" s="264">
        <v>10</v>
      </c>
      <c r="F25" s="264">
        <v>10</v>
      </c>
      <c r="G25" s="264">
        <v>2848</v>
      </c>
      <c r="H25" s="266">
        <v>31</v>
      </c>
      <c r="I25" s="264">
        <v>0</v>
      </c>
      <c r="J25" s="262">
        <v>31</v>
      </c>
    </row>
    <row r="26" spans="1:10" ht="12.75">
      <c r="A26" s="257" t="s">
        <v>42</v>
      </c>
      <c r="B26" s="257"/>
      <c r="C26" s="258">
        <v>0</v>
      </c>
      <c r="D26" s="258">
        <v>0</v>
      </c>
      <c r="E26" s="264">
        <v>73</v>
      </c>
      <c r="F26" s="264">
        <v>73</v>
      </c>
      <c r="G26" s="264">
        <v>343</v>
      </c>
      <c r="H26" s="264">
        <v>0</v>
      </c>
      <c r="I26" s="264">
        <v>0</v>
      </c>
      <c r="J26" s="262">
        <v>0</v>
      </c>
    </row>
    <row r="27" spans="1:10" ht="12.75">
      <c r="A27" s="257" t="s">
        <v>43</v>
      </c>
      <c r="B27" s="257"/>
      <c r="C27" s="258">
        <v>0</v>
      </c>
      <c r="D27" s="258">
        <v>0</v>
      </c>
      <c r="E27" s="264">
        <v>120</v>
      </c>
      <c r="F27" s="264">
        <v>114</v>
      </c>
      <c r="G27" s="264">
        <v>1303</v>
      </c>
      <c r="H27" s="266">
        <v>3</v>
      </c>
      <c r="I27" s="266">
        <v>0</v>
      </c>
      <c r="J27" s="267">
        <v>58</v>
      </c>
    </row>
    <row r="28" spans="1:10" ht="12.75">
      <c r="A28" s="268" t="s">
        <v>44</v>
      </c>
      <c r="B28" s="268"/>
      <c r="C28" s="258">
        <v>0</v>
      </c>
      <c r="D28" s="258">
        <v>0</v>
      </c>
      <c r="E28" s="264">
        <v>433</v>
      </c>
      <c r="F28" s="264">
        <v>254</v>
      </c>
      <c r="G28" s="264">
        <v>1387</v>
      </c>
      <c r="H28" s="264">
        <v>0</v>
      </c>
      <c r="I28" s="264">
        <v>0</v>
      </c>
      <c r="J28" s="262">
        <v>0</v>
      </c>
    </row>
    <row r="29" spans="1:10" ht="12.75">
      <c r="A29" s="268" t="s">
        <v>45</v>
      </c>
      <c r="B29" s="268"/>
      <c r="C29" s="258">
        <v>0</v>
      </c>
      <c r="D29" s="258">
        <v>0</v>
      </c>
      <c r="E29" s="259">
        <v>283</v>
      </c>
      <c r="F29" s="259">
        <v>268</v>
      </c>
      <c r="G29" s="259">
        <v>11200</v>
      </c>
      <c r="H29" s="259">
        <v>3</v>
      </c>
      <c r="I29" s="258">
        <v>0</v>
      </c>
      <c r="J29" s="260">
        <v>12</v>
      </c>
    </row>
    <row r="30" spans="1:10" ht="12.75">
      <c r="A30" s="268" t="s">
        <v>46</v>
      </c>
      <c r="B30" s="268"/>
      <c r="C30" s="263">
        <v>6.06</v>
      </c>
      <c r="D30" s="263">
        <v>6.06</v>
      </c>
      <c r="E30" s="258">
        <v>44</v>
      </c>
      <c r="F30" s="258">
        <v>12</v>
      </c>
      <c r="G30" s="258">
        <v>136</v>
      </c>
      <c r="H30" s="258">
        <v>10</v>
      </c>
      <c r="I30" s="258">
        <v>0</v>
      </c>
      <c r="J30" s="260">
        <v>4</v>
      </c>
    </row>
    <row r="31" spans="1:10" ht="12.75">
      <c r="A31" s="269" t="s">
        <v>47</v>
      </c>
      <c r="B31" s="269"/>
      <c r="C31" s="258">
        <v>0</v>
      </c>
      <c r="D31" s="258">
        <v>0</v>
      </c>
      <c r="E31" s="258">
        <v>68</v>
      </c>
      <c r="F31" s="264">
        <v>56</v>
      </c>
      <c r="G31" s="264">
        <v>132</v>
      </c>
      <c r="H31" s="264">
        <v>1</v>
      </c>
      <c r="I31" s="264">
        <v>0</v>
      </c>
      <c r="J31" s="262">
        <v>1</v>
      </c>
    </row>
    <row r="32" spans="1:10" ht="12.75">
      <c r="A32" s="268" t="s">
        <v>48</v>
      </c>
      <c r="B32" s="268"/>
      <c r="C32" s="258">
        <v>0</v>
      </c>
      <c r="D32" s="258">
        <v>0</v>
      </c>
      <c r="E32" s="259">
        <v>283</v>
      </c>
      <c r="F32" s="258">
        <v>82</v>
      </c>
      <c r="G32" s="258">
        <v>2038</v>
      </c>
      <c r="H32" s="259">
        <v>8</v>
      </c>
      <c r="I32" s="258">
        <v>0</v>
      </c>
      <c r="J32" s="260">
        <v>19</v>
      </c>
    </row>
    <row r="33" spans="1:10" ht="12.75">
      <c r="A33" s="268" t="s">
        <v>49</v>
      </c>
      <c r="B33" s="268"/>
      <c r="C33" s="258">
        <v>0</v>
      </c>
      <c r="D33" s="258">
        <v>0</v>
      </c>
      <c r="E33" s="258">
        <v>185</v>
      </c>
      <c r="F33" s="258">
        <v>161</v>
      </c>
      <c r="G33" s="258">
        <v>3063</v>
      </c>
      <c r="H33" s="259">
        <v>0</v>
      </c>
      <c r="I33" s="258">
        <v>0</v>
      </c>
      <c r="J33" s="260">
        <v>0</v>
      </c>
    </row>
    <row r="34" spans="1:10" ht="12.75">
      <c r="A34" s="268" t="s">
        <v>50</v>
      </c>
      <c r="B34" s="268"/>
      <c r="C34" s="258">
        <v>0</v>
      </c>
      <c r="D34" s="258">
        <v>0</v>
      </c>
      <c r="E34" s="258">
        <v>83</v>
      </c>
      <c r="F34" s="258">
        <v>83</v>
      </c>
      <c r="G34" s="258">
        <v>6635</v>
      </c>
      <c r="H34" s="258">
        <v>2</v>
      </c>
      <c r="I34" s="264">
        <v>0</v>
      </c>
      <c r="J34" s="262">
        <v>2</v>
      </c>
    </row>
    <row r="35" spans="1:10" ht="12.75">
      <c r="A35" s="270" t="s">
        <v>51</v>
      </c>
      <c r="B35" s="270"/>
      <c r="C35" s="271">
        <f>SUM(C9:C34)</f>
        <v>29.759999999999998</v>
      </c>
      <c r="D35" s="271">
        <f>SUM(D9:D34)</f>
        <v>29.759999999999998</v>
      </c>
      <c r="E35" s="272">
        <f>SUM(E9:E34)</f>
        <v>4241</v>
      </c>
      <c r="F35" s="272">
        <f>SUM(F9:F34)</f>
        <v>2904</v>
      </c>
      <c r="G35" s="272">
        <f>SUM(G9:G34)</f>
        <v>108838</v>
      </c>
      <c r="H35" s="273">
        <f>SUM(H9:H34)</f>
        <v>247</v>
      </c>
      <c r="I35" s="273">
        <f>SUM(I9:I34)</f>
        <v>2134</v>
      </c>
      <c r="J35" s="273">
        <f>SUM(J9:J34)</f>
        <v>860</v>
      </c>
    </row>
    <row r="36" spans="1:10" ht="12.75">
      <c r="A36" s="274" t="s">
        <v>52</v>
      </c>
      <c r="B36" s="274"/>
      <c r="C36" s="258">
        <v>247.6</v>
      </c>
      <c r="D36" s="258">
        <v>245.5</v>
      </c>
      <c r="E36" s="258">
        <v>30</v>
      </c>
      <c r="F36" s="258"/>
      <c r="G36" s="258">
        <v>21240</v>
      </c>
      <c r="H36" s="258">
        <v>208</v>
      </c>
      <c r="I36" s="258">
        <v>5816</v>
      </c>
      <c r="J36" s="260">
        <v>31</v>
      </c>
    </row>
    <row r="37" spans="1:10" ht="12.75">
      <c r="A37" s="274" t="s">
        <v>53</v>
      </c>
      <c r="B37" s="274"/>
      <c r="C37" s="258">
        <v>0</v>
      </c>
      <c r="D37" s="258">
        <v>0</v>
      </c>
      <c r="E37" s="266">
        <v>60</v>
      </c>
      <c r="F37" s="264">
        <v>15</v>
      </c>
      <c r="G37" s="264">
        <v>1200</v>
      </c>
      <c r="H37" s="264">
        <v>0</v>
      </c>
      <c r="I37" s="264">
        <v>0</v>
      </c>
      <c r="J37" s="262">
        <v>0</v>
      </c>
    </row>
    <row r="38" spans="1:10" ht="12.75">
      <c r="A38" s="274" t="s">
        <v>54</v>
      </c>
      <c r="B38" s="274"/>
      <c r="C38" s="258">
        <v>0</v>
      </c>
      <c r="D38" s="258">
        <v>0</v>
      </c>
      <c r="E38" s="258">
        <v>28</v>
      </c>
      <c r="F38" s="258">
        <v>12</v>
      </c>
      <c r="G38" s="258">
        <v>1302</v>
      </c>
      <c r="H38" s="258">
        <v>5</v>
      </c>
      <c r="I38" s="258">
        <v>48</v>
      </c>
      <c r="J38" s="260">
        <v>0</v>
      </c>
    </row>
    <row r="39" spans="1:10" ht="12.75">
      <c r="A39" s="275" t="s">
        <v>55</v>
      </c>
      <c r="B39" s="275"/>
      <c r="C39" s="276">
        <f>SUM(C36:C38)</f>
        <v>247.6</v>
      </c>
      <c r="D39" s="276">
        <f>SUM(D36:D38)</f>
        <v>245.5</v>
      </c>
      <c r="E39" s="276">
        <f>SUM(E36:E38)</f>
        <v>118</v>
      </c>
      <c r="F39" s="276">
        <f>SUM(F36:F38)</f>
        <v>27</v>
      </c>
      <c r="G39" s="276">
        <f>SUM(G36:G38)</f>
        <v>23742</v>
      </c>
      <c r="H39" s="276">
        <f>SUM(H36:H38)</f>
        <v>213</v>
      </c>
      <c r="I39" s="276">
        <f>SUM(I36:I38)</f>
        <v>5864</v>
      </c>
      <c r="J39" s="276">
        <f>SUM(J36:J38)</f>
        <v>31</v>
      </c>
    </row>
    <row r="40" spans="1:10" ht="12.75">
      <c r="A40" s="277" t="s">
        <v>56</v>
      </c>
      <c r="B40" s="277"/>
      <c r="C40" s="278">
        <f>C39+C35</f>
        <v>277.36</v>
      </c>
      <c r="D40" s="278">
        <f>D39+D35</f>
        <v>275.26</v>
      </c>
      <c r="E40" s="279">
        <f>E39+E35</f>
        <v>4359</v>
      </c>
      <c r="F40" s="279">
        <f>F39+F35</f>
        <v>2931</v>
      </c>
      <c r="G40" s="279">
        <f>G39+G35</f>
        <v>132580</v>
      </c>
      <c r="H40" s="279">
        <f>H39+H35</f>
        <v>460</v>
      </c>
      <c r="I40" s="279">
        <f>I39+I35</f>
        <v>7998</v>
      </c>
      <c r="J40" s="279">
        <f>J39+J35</f>
        <v>891</v>
      </c>
    </row>
  </sheetData>
  <sheetProtection/>
  <mergeCells count="43">
    <mergeCell ref="A1:J1"/>
    <mergeCell ref="A2:J2"/>
    <mergeCell ref="A3:J3"/>
    <mergeCell ref="A4:D4"/>
    <mergeCell ref="E4:G4"/>
    <mergeCell ref="H4:J6"/>
    <mergeCell ref="A5:B7"/>
    <mergeCell ref="C5:C7"/>
    <mergeCell ref="D5:D7"/>
    <mergeCell ref="G5:G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/>
  <pageMargins left="0" right="0" top="0.30486111111111114" bottom="0.2652777777777778" header="0.03958333333333333" footer="0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P1">
      <selection activeCell="A1" sqref="A1:A65536"/>
    </sheetView>
  </sheetViews>
  <sheetFormatPr defaultColWidth="9.00390625" defaultRowHeight="12.75"/>
  <cols>
    <col min="1" max="1" width="20.00390625" style="0" customWidth="1"/>
    <col min="2" max="2" width="11.125" style="0" customWidth="1"/>
    <col min="3" max="3" width="10.75390625" style="0" customWidth="1"/>
    <col min="13" max="13" width="0.2421875" style="0" customWidth="1"/>
    <col min="14" max="14" width="10.125" style="0" customWidth="1"/>
  </cols>
  <sheetData>
    <row r="1" spans="1:22" ht="12.75">
      <c r="A1" s="280" t="s">
        <v>148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</row>
    <row r="2" spans="2:22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281" t="s">
        <v>149</v>
      </c>
      <c r="O2" s="281"/>
      <c r="P2" s="281"/>
      <c r="Q2" s="281"/>
      <c r="R2" s="281"/>
      <c r="S2" s="281"/>
      <c r="T2" s="281"/>
      <c r="U2" s="281"/>
      <c r="V2" s="281"/>
    </row>
    <row r="3" spans="2:22" ht="12.75"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93"/>
      <c r="N3" s="281"/>
      <c r="O3" s="281"/>
      <c r="P3" s="281"/>
      <c r="Q3" s="281"/>
      <c r="R3" s="281"/>
      <c r="S3" s="281"/>
      <c r="T3" s="281"/>
      <c r="U3" s="281"/>
      <c r="V3" s="281"/>
    </row>
    <row r="4" spans="1:22" ht="15" customHeight="1">
      <c r="A4" s="282"/>
      <c r="B4" s="283" t="s">
        <v>150</v>
      </c>
      <c r="C4" s="284" t="s">
        <v>151</v>
      </c>
      <c r="D4" s="284"/>
      <c r="E4" s="284"/>
      <c r="F4" s="284"/>
      <c r="G4" s="284"/>
      <c r="H4" s="284"/>
      <c r="I4" s="284"/>
      <c r="J4" s="284"/>
      <c r="K4" s="284"/>
      <c r="L4" s="284"/>
      <c r="M4" s="285"/>
      <c r="N4" s="286" t="s">
        <v>152</v>
      </c>
      <c r="O4" s="287" t="s">
        <v>153</v>
      </c>
      <c r="P4" s="287"/>
      <c r="Q4" s="287"/>
      <c r="R4" s="287"/>
      <c r="S4" s="287"/>
      <c r="T4" s="287"/>
      <c r="U4" s="287"/>
      <c r="V4" s="288" t="s">
        <v>154</v>
      </c>
    </row>
    <row r="5" spans="1:22" ht="15" customHeight="1">
      <c r="A5" s="282"/>
      <c r="B5" s="283"/>
      <c r="C5" s="289" t="s">
        <v>155</v>
      </c>
      <c r="D5" s="289"/>
      <c r="E5" s="289"/>
      <c r="F5" s="289"/>
      <c r="G5" s="289"/>
      <c r="H5" s="289"/>
      <c r="I5" s="284" t="s">
        <v>156</v>
      </c>
      <c r="J5" s="284"/>
      <c r="K5" s="284"/>
      <c r="L5" s="284"/>
      <c r="M5" s="285"/>
      <c r="N5" s="286"/>
      <c r="O5" s="290" t="s">
        <v>157</v>
      </c>
      <c r="P5" s="290" t="s">
        <v>158</v>
      </c>
      <c r="Q5" s="291" t="s">
        <v>159</v>
      </c>
      <c r="R5" s="291" t="s">
        <v>160</v>
      </c>
      <c r="S5" s="291" t="s">
        <v>159</v>
      </c>
      <c r="T5" s="291" t="s">
        <v>161</v>
      </c>
      <c r="U5" s="291" t="s">
        <v>162</v>
      </c>
      <c r="V5" s="288"/>
    </row>
    <row r="6" spans="1:22" ht="13.5" customHeight="1">
      <c r="A6" s="282"/>
      <c r="B6" s="283"/>
      <c r="C6" s="289"/>
      <c r="D6" s="289"/>
      <c r="E6" s="289"/>
      <c r="F6" s="289"/>
      <c r="G6" s="289"/>
      <c r="H6" s="289"/>
      <c r="I6" s="292" t="s">
        <v>163</v>
      </c>
      <c r="J6" s="293" t="s">
        <v>164</v>
      </c>
      <c r="K6" s="293"/>
      <c r="L6" s="293"/>
      <c r="M6" s="285"/>
      <c r="N6" s="286"/>
      <c r="O6" s="290"/>
      <c r="P6" s="290"/>
      <c r="Q6" s="291"/>
      <c r="R6" s="291"/>
      <c r="S6" s="291"/>
      <c r="T6" s="291"/>
      <c r="U6" s="291"/>
      <c r="V6" s="288"/>
    </row>
    <row r="7" spans="1:22" ht="13.5" customHeight="1">
      <c r="A7" s="282"/>
      <c r="B7" s="283"/>
      <c r="C7" s="292" t="s">
        <v>163</v>
      </c>
      <c r="D7" s="289" t="s">
        <v>139</v>
      </c>
      <c r="E7" s="289"/>
      <c r="F7" s="289"/>
      <c r="G7" s="289"/>
      <c r="H7" s="289"/>
      <c r="I7" s="292"/>
      <c r="J7" s="293"/>
      <c r="K7" s="293"/>
      <c r="L7" s="293"/>
      <c r="M7" s="285"/>
      <c r="N7" s="286"/>
      <c r="O7" s="290"/>
      <c r="P7" s="290"/>
      <c r="Q7" s="291"/>
      <c r="R7" s="291"/>
      <c r="S7" s="291"/>
      <c r="T7" s="291"/>
      <c r="U7" s="291"/>
      <c r="V7" s="288"/>
    </row>
    <row r="8" spans="1:22" ht="13.5" customHeight="1">
      <c r="A8" s="282"/>
      <c r="B8" s="283"/>
      <c r="C8" s="292"/>
      <c r="D8" s="289"/>
      <c r="E8" s="289"/>
      <c r="F8" s="289"/>
      <c r="G8" s="289"/>
      <c r="H8" s="289"/>
      <c r="I8" s="292"/>
      <c r="J8" s="294" t="s">
        <v>165</v>
      </c>
      <c r="K8" s="294" t="s">
        <v>166</v>
      </c>
      <c r="L8" s="295" t="s">
        <v>167</v>
      </c>
      <c r="M8" s="285"/>
      <c r="N8" s="286"/>
      <c r="O8" s="290"/>
      <c r="P8" s="290"/>
      <c r="Q8" s="291"/>
      <c r="R8" s="291"/>
      <c r="S8" s="291"/>
      <c r="T8" s="291"/>
      <c r="U8" s="291"/>
      <c r="V8" s="288"/>
    </row>
    <row r="9" spans="1:22" ht="72" customHeight="1">
      <c r="A9" s="282"/>
      <c r="B9" s="283"/>
      <c r="C9" s="292"/>
      <c r="D9" s="296" t="s">
        <v>157</v>
      </c>
      <c r="E9" s="296" t="s">
        <v>168</v>
      </c>
      <c r="F9" s="296" t="s">
        <v>169</v>
      </c>
      <c r="G9" s="297" t="s">
        <v>170</v>
      </c>
      <c r="H9" s="298" t="s">
        <v>171</v>
      </c>
      <c r="I9" s="292"/>
      <c r="J9" s="294"/>
      <c r="K9" s="294"/>
      <c r="L9" s="295"/>
      <c r="M9" s="285"/>
      <c r="N9" s="286"/>
      <c r="O9" s="290"/>
      <c r="P9" s="290"/>
      <c r="Q9" s="291"/>
      <c r="R9" s="291"/>
      <c r="S9" s="291"/>
      <c r="T9" s="291"/>
      <c r="U9" s="291"/>
      <c r="V9" s="288"/>
    </row>
    <row r="10" spans="1:22" ht="17.25">
      <c r="A10" s="299" t="s">
        <v>26</v>
      </c>
      <c r="B10" s="300">
        <v>1</v>
      </c>
      <c r="C10" s="300">
        <v>2</v>
      </c>
      <c r="D10" s="297">
        <v>3</v>
      </c>
      <c r="E10" s="297">
        <v>4</v>
      </c>
      <c r="F10" s="301">
        <v>5</v>
      </c>
      <c r="G10" s="297">
        <v>6</v>
      </c>
      <c r="H10" s="302"/>
      <c r="I10" s="300">
        <v>7</v>
      </c>
      <c r="J10" s="297">
        <v>8</v>
      </c>
      <c r="K10" s="297">
        <v>9</v>
      </c>
      <c r="L10" s="303">
        <v>10</v>
      </c>
      <c r="M10" s="304"/>
      <c r="N10" s="302">
        <v>11</v>
      </c>
      <c r="O10" s="302">
        <v>12</v>
      </c>
      <c r="P10" s="302">
        <v>13</v>
      </c>
      <c r="Q10" s="302">
        <v>14</v>
      </c>
      <c r="R10" s="302">
        <v>15</v>
      </c>
      <c r="S10" s="302">
        <v>16</v>
      </c>
      <c r="T10" s="302">
        <v>17</v>
      </c>
      <c r="U10" s="302">
        <v>18</v>
      </c>
      <c r="V10" s="302">
        <v>19</v>
      </c>
    </row>
    <row r="11" spans="1:24" ht="15">
      <c r="A11" s="305" t="s">
        <v>172</v>
      </c>
      <c r="B11" s="306">
        <f>C11+I11</f>
        <v>4154.700000000001</v>
      </c>
      <c r="C11" s="307">
        <v>4125.6</v>
      </c>
      <c r="D11" s="306">
        <v>2398.68</v>
      </c>
      <c r="E11" s="306">
        <v>339.5</v>
      </c>
      <c r="F11" s="306">
        <v>11.1</v>
      </c>
      <c r="G11" s="306">
        <v>62.9</v>
      </c>
      <c r="H11" s="308">
        <f>SUM(D11:G11)</f>
        <v>2812.18</v>
      </c>
      <c r="I11" s="307">
        <v>29.1</v>
      </c>
      <c r="J11" s="306">
        <v>29.1</v>
      </c>
      <c r="K11" s="306">
        <v>0</v>
      </c>
      <c r="L11" s="306">
        <v>0</v>
      </c>
      <c r="M11" s="309"/>
      <c r="N11" s="309">
        <v>4154.7</v>
      </c>
      <c r="O11" s="309">
        <v>2398.7</v>
      </c>
      <c r="P11" s="309">
        <v>343.7</v>
      </c>
      <c r="Q11" s="309">
        <v>339.5</v>
      </c>
      <c r="R11" s="309">
        <v>11.1</v>
      </c>
      <c r="S11" s="309">
        <v>11.1</v>
      </c>
      <c r="T11" s="309">
        <v>77.9</v>
      </c>
      <c r="U11" s="310">
        <v>62.9</v>
      </c>
      <c r="V11" s="310">
        <v>7.2</v>
      </c>
      <c r="W11" s="311"/>
      <c r="X11" s="311"/>
    </row>
    <row r="12" spans="1:23" ht="15">
      <c r="A12" s="305" t="s">
        <v>173</v>
      </c>
      <c r="B12" s="306">
        <f>C12+I12</f>
        <v>2751.3</v>
      </c>
      <c r="C12" s="312">
        <v>2729.9</v>
      </c>
      <c r="D12" s="313">
        <v>1599.1</v>
      </c>
      <c r="E12" s="313">
        <v>226.2</v>
      </c>
      <c r="F12" s="313">
        <v>7.4</v>
      </c>
      <c r="G12" s="313">
        <v>32</v>
      </c>
      <c r="H12" s="313">
        <f>SUM(D12:G12)</f>
        <v>1864.6999999999998</v>
      </c>
      <c r="I12" s="312">
        <v>21.4</v>
      </c>
      <c r="J12" s="313">
        <v>21.4</v>
      </c>
      <c r="K12" s="306">
        <v>0</v>
      </c>
      <c r="L12" s="306">
        <v>0</v>
      </c>
      <c r="M12" s="309"/>
      <c r="N12" s="309">
        <v>2746.5</v>
      </c>
      <c r="O12" s="309">
        <v>1599.1</v>
      </c>
      <c r="P12" s="309">
        <v>226.2</v>
      </c>
      <c r="Q12" s="309">
        <v>226.2</v>
      </c>
      <c r="R12" s="309">
        <v>7.4</v>
      </c>
      <c r="S12" s="310">
        <v>7.4</v>
      </c>
      <c r="T12" s="309">
        <v>41.8</v>
      </c>
      <c r="U12" s="310">
        <v>32</v>
      </c>
      <c r="V12" s="310">
        <v>4.8</v>
      </c>
      <c r="W12" s="311"/>
    </row>
    <row r="13" spans="1:23" ht="15">
      <c r="A13" s="305" t="s">
        <v>29</v>
      </c>
      <c r="B13" s="306">
        <f>C13+I13</f>
        <v>1172</v>
      </c>
      <c r="C13" s="312">
        <v>1150</v>
      </c>
      <c r="D13" s="313">
        <v>766.4</v>
      </c>
      <c r="E13" s="313">
        <v>12.4</v>
      </c>
      <c r="F13" s="313">
        <v>0</v>
      </c>
      <c r="G13" s="313">
        <v>0</v>
      </c>
      <c r="H13" s="313">
        <f>SUM(D13:G13)</f>
        <v>778.8</v>
      </c>
      <c r="I13" s="312">
        <v>22</v>
      </c>
      <c r="J13" s="313">
        <v>21.6</v>
      </c>
      <c r="K13" s="306">
        <v>0.4</v>
      </c>
      <c r="L13" s="306">
        <v>0</v>
      </c>
      <c r="M13" s="309"/>
      <c r="N13" s="310">
        <v>1166.3</v>
      </c>
      <c r="O13" s="310">
        <v>766.4</v>
      </c>
      <c r="P13" s="309">
        <v>12.8</v>
      </c>
      <c r="Q13" s="309">
        <v>12.4</v>
      </c>
      <c r="R13" s="309">
        <v>0.6</v>
      </c>
      <c r="S13" s="310">
        <v>0</v>
      </c>
      <c r="T13" s="309">
        <v>0</v>
      </c>
      <c r="U13" s="309">
        <v>0</v>
      </c>
      <c r="V13" s="310">
        <v>12.9</v>
      </c>
      <c r="W13" s="314"/>
    </row>
    <row r="14" spans="1:23" ht="15">
      <c r="A14" s="305" t="s">
        <v>30</v>
      </c>
      <c r="B14" s="306">
        <f>C14+I14</f>
        <v>1040</v>
      </c>
      <c r="C14" s="312">
        <v>1022.6</v>
      </c>
      <c r="D14" s="313">
        <v>831.9</v>
      </c>
      <c r="E14" s="313">
        <v>68.9</v>
      </c>
      <c r="F14" s="313">
        <v>1</v>
      </c>
      <c r="G14" s="313">
        <v>0</v>
      </c>
      <c r="H14" s="313">
        <f>SUM(D14:G14)</f>
        <v>901.8</v>
      </c>
      <c r="I14" s="312">
        <v>17.4</v>
      </c>
      <c r="J14" s="313">
        <v>6.5</v>
      </c>
      <c r="K14" s="306">
        <v>9.6</v>
      </c>
      <c r="L14" s="306">
        <v>1.3</v>
      </c>
      <c r="M14" s="309"/>
      <c r="N14" s="309">
        <v>1036.3</v>
      </c>
      <c r="O14" s="309">
        <v>831.9</v>
      </c>
      <c r="P14" s="309">
        <v>77.8</v>
      </c>
      <c r="Q14" s="309">
        <v>68.9</v>
      </c>
      <c r="R14" s="309">
        <v>1.5</v>
      </c>
      <c r="S14" s="309">
        <v>1</v>
      </c>
      <c r="T14" s="309">
        <v>0</v>
      </c>
      <c r="U14" s="309">
        <v>0</v>
      </c>
      <c r="V14" s="310">
        <v>3.7</v>
      </c>
      <c r="W14" s="314"/>
    </row>
    <row r="15" spans="1:23" ht="15">
      <c r="A15" s="305" t="s">
        <v>31</v>
      </c>
      <c r="B15" s="306">
        <f>C15+I15</f>
        <v>1538</v>
      </c>
      <c r="C15" s="312">
        <v>1515.1</v>
      </c>
      <c r="D15" s="313">
        <v>942.1</v>
      </c>
      <c r="E15" s="313">
        <v>83</v>
      </c>
      <c r="F15" s="313">
        <v>0</v>
      </c>
      <c r="G15" s="313">
        <v>0</v>
      </c>
      <c r="H15" s="313">
        <f>SUM(D15:G15)</f>
        <v>1025.1</v>
      </c>
      <c r="I15" s="312">
        <v>22.9</v>
      </c>
      <c r="J15" s="313">
        <v>22.9</v>
      </c>
      <c r="K15" s="306">
        <v>0</v>
      </c>
      <c r="L15" s="306">
        <v>0</v>
      </c>
      <c r="M15" s="309"/>
      <c r="N15" s="309">
        <v>1538</v>
      </c>
      <c r="O15" s="309">
        <v>947.4</v>
      </c>
      <c r="P15" s="309">
        <v>84.4</v>
      </c>
      <c r="Q15" s="310">
        <v>83</v>
      </c>
      <c r="R15" s="309">
        <v>0</v>
      </c>
      <c r="S15" s="309">
        <v>0</v>
      </c>
      <c r="T15" s="309">
        <v>0</v>
      </c>
      <c r="U15" s="309">
        <v>0</v>
      </c>
      <c r="V15" s="310">
        <v>0</v>
      </c>
      <c r="W15" s="314"/>
    </row>
    <row r="16" spans="1:23" ht="15">
      <c r="A16" s="305" t="s">
        <v>48</v>
      </c>
      <c r="B16" s="306">
        <f>C16+I16</f>
        <v>402</v>
      </c>
      <c r="C16" s="315">
        <v>333.8</v>
      </c>
      <c r="D16" s="316">
        <v>307.6</v>
      </c>
      <c r="E16" s="316">
        <v>0.8</v>
      </c>
      <c r="F16" s="316">
        <v>0.1</v>
      </c>
      <c r="G16" s="316">
        <v>0</v>
      </c>
      <c r="H16" s="316">
        <f>SUM(D16:G16)</f>
        <v>308.5</v>
      </c>
      <c r="I16" s="312">
        <v>68.2</v>
      </c>
      <c r="J16" s="313">
        <v>8.5</v>
      </c>
      <c r="K16" s="306">
        <v>34.7</v>
      </c>
      <c r="L16" s="306">
        <v>25</v>
      </c>
      <c r="M16" s="309"/>
      <c r="N16" s="310">
        <v>411.3</v>
      </c>
      <c r="O16" s="317">
        <v>308.8</v>
      </c>
      <c r="P16" s="309">
        <v>2.6</v>
      </c>
      <c r="Q16" s="309">
        <v>0.8</v>
      </c>
      <c r="R16" s="309">
        <v>25.1</v>
      </c>
      <c r="S16" s="309">
        <v>0.1</v>
      </c>
      <c r="T16" s="309">
        <v>25.4</v>
      </c>
      <c r="U16" s="309">
        <v>0</v>
      </c>
      <c r="V16" s="310">
        <v>4.3</v>
      </c>
      <c r="W16" s="314"/>
    </row>
    <row r="17" spans="1:23" ht="15">
      <c r="A17" s="305" t="s">
        <v>29</v>
      </c>
      <c r="B17" s="306">
        <f>C17+I17</f>
        <v>803.8000000000001</v>
      </c>
      <c r="C17" s="318">
        <v>802.7</v>
      </c>
      <c r="D17" s="319">
        <v>752.8</v>
      </c>
      <c r="E17" s="319">
        <v>12.4</v>
      </c>
      <c r="F17" s="320">
        <v>0</v>
      </c>
      <c r="G17" s="320">
        <v>0</v>
      </c>
      <c r="H17" s="319">
        <f>SUM(D17:G17)</f>
        <v>765.1999999999999</v>
      </c>
      <c r="I17" s="321">
        <v>1.1</v>
      </c>
      <c r="J17" s="319">
        <v>0.8</v>
      </c>
      <c r="K17" s="319">
        <v>0</v>
      </c>
      <c r="L17" s="319">
        <v>0.3</v>
      </c>
      <c r="M17" s="309"/>
      <c r="N17" s="322">
        <v>804.6</v>
      </c>
      <c r="O17" s="319">
        <v>752.8</v>
      </c>
      <c r="P17" s="319">
        <v>14.3</v>
      </c>
      <c r="Q17" s="319">
        <v>12.4</v>
      </c>
      <c r="R17" s="319">
        <v>0</v>
      </c>
      <c r="S17" s="319">
        <v>0</v>
      </c>
      <c r="T17" s="319">
        <v>0</v>
      </c>
      <c r="U17" s="319">
        <v>0</v>
      </c>
      <c r="V17" s="320">
        <v>0.3</v>
      </c>
      <c r="W17" s="314"/>
    </row>
    <row r="18" spans="1:23" ht="15">
      <c r="A18" s="305" t="s">
        <v>33</v>
      </c>
      <c r="B18" s="306">
        <f>C18+I18</f>
        <v>1268.6999999999998</v>
      </c>
      <c r="C18" s="323">
        <v>1244.1</v>
      </c>
      <c r="D18" s="324">
        <v>1094.3</v>
      </c>
      <c r="E18" s="324">
        <v>55.2</v>
      </c>
      <c r="F18" s="324">
        <v>1.7</v>
      </c>
      <c r="G18" s="324">
        <v>15.9</v>
      </c>
      <c r="H18" s="324">
        <f>SUM(D18:G18)</f>
        <v>1167.1</v>
      </c>
      <c r="I18" s="312">
        <v>24.6</v>
      </c>
      <c r="J18" s="313">
        <v>24.6</v>
      </c>
      <c r="K18" s="306">
        <v>0</v>
      </c>
      <c r="L18" s="306">
        <v>0</v>
      </c>
      <c r="M18" s="309"/>
      <c r="N18" s="310">
        <v>1263.7</v>
      </c>
      <c r="O18" s="310">
        <v>1094.3</v>
      </c>
      <c r="P18" s="310">
        <v>71.7</v>
      </c>
      <c r="Q18" s="310">
        <v>55.2</v>
      </c>
      <c r="R18" s="310">
        <v>1.7</v>
      </c>
      <c r="S18" s="310">
        <v>1.7</v>
      </c>
      <c r="T18" s="310">
        <v>15.9</v>
      </c>
      <c r="U18" s="310">
        <v>15.9</v>
      </c>
      <c r="V18" s="310">
        <v>5</v>
      </c>
      <c r="W18" s="314"/>
    </row>
    <row r="19" spans="1:23" ht="15">
      <c r="A19" s="305" t="s">
        <v>174</v>
      </c>
      <c r="B19" s="306">
        <f>C19+I19</f>
        <v>238</v>
      </c>
      <c r="C19" s="312">
        <v>237.6</v>
      </c>
      <c r="D19" s="313">
        <v>163.8</v>
      </c>
      <c r="E19" s="313">
        <v>2.5</v>
      </c>
      <c r="F19" s="313">
        <v>0</v>
      </c>
      <c r="G19" s="313">
        <v>0</v>
      </c>
      <c r="H19" s="313">
        <f>SUM(D19:G19)</f>
        <v>166.3</v>
      </c>
      <c r="I19" s="312">
        <v>0.4</v>
      </c>
      <c r="J19" s="313">
        <v>0.4</v>
      </c>
      <c r="K19" s="306">
        <v>0</v>
      </c>
      <c r="L19" s="306">
        <v>0</v>
      </c>
      <c r="M19" s="309"/>
      <c r="N19" s="310">
        <v>238</v>
      </c>
      <c r="O19" s="309">
        <v>163.8</v>
      </c>
      <c r="P19" s="309">
        <v>2.5</v>
      </c>
      <c r="Q19" s="309">
        <v>2.5</v>
      </c>
      <c r="R19" s="310">
        <v>0</v>
      </c>
      <c r="S19" s="310">
        <v>0</v>
      </c>
      <c r="T19" s="309">
        <v>0.1</v>
      </c>
      <c r="U19" s="309">
        <v>0</v>
      </c>
      <c r="V19" s="310">
        <v>0.3</v>
      </c>
      <c r="W19" s="314"/>
    </row>
    <row r="20" spans="1:23" ht="15">
      <c r="A20" s="305" t="s">
        <v>35</v>
      </c>
      <c r="B20" s="306">
        <f>C20+I20</f>
        <v>421.5</v>
      </c>
      <c r="C20" s="312">
        <v>417.8</v>
      </c>
      <c r="D20" s="313">
        <v>361.6</v>
      </c>
      <c r="E20" s="313">
        <v>11.4</v>
      </c>
      <c r="F20" s="313">
        <v>0</v>
      </c>
      <c r="G20" s="313">
        <v>0</v>
      </c>
      <c r="H20" s="313">
        <v>0</v>
      </c>
      <c r="I20" s="312">
        <v>3.7</v>
      </c>
      <c r="J20" s="313">
        <v>2.4</v>
      </c>
      <c r="K20" s="306">
        <v>1.3</v>
      </c>
      <c r="L20" s="306">
        <v>0</v>
      </c>
      <c r="M20" s="309"/>
      <c r="N20" s="309">
        <v>420.6</v>
      </c>
      <c r="O20" s="309">
        <v>361.6</v>
      </c>
      <c r="P20" s="309">
        <v>13.2</v>
      </c>
      <c r="Q20" s="309">
        <v>11.4</v>
      </c>
      <c r="R20" s="310">
        <v>0</v>
      </c>
      <c r="S20" s="310">
        <v>0</v>
      </c>
      <c r="T20" s="310">
        <v>0</v>
      </c>
      <c r="U20" s="310">
        <v>0</v>
      </c>
      <c r="V20" s="310">
        <v>1.1</v>
      </c>
      <c r="W20" s="314"/>
    </row>
    <row r="21" spans="1:23" ht="15">
      <c r="A21" s="305" t="s">
        <v>36</v>
      </c>
      <c r="B21" s="306">
        <f>C21+I21</f>
        <v>1247.7</v>
      </c>
      <c r="C21" s="312">
        <v>1175.2</v>
      </c>
      <c r="D21" s="313">
        <v>749.2</v>
      </c>
      <c r="E21" s="313">
        <v>20</v>
      </c>
      <c r="F21" s="313">
        <v>0</v>
      </c>
      <c r="G21" s="313">
        <v>0</v>
      </c>
      <c r="H21" s="313">
        <f>SUM(D21:G21)</f>
        <v>769.2</v>
      </c>
      <c r="I21" s="312">
        <v>72.5</v>
      </c>
      <c r="J21" s="313">
        <v>8.4</v>
      </c>
      <c r="K21" s="306">
        <v>39.7</v>
      </c>
      <c r="L21" s="306">
        <v>24.4</v>
      </c>
      <c r="M21" s="309"/>
      <c r="N21" s="309">
        <v>1244.7</v>
      </c>
      <c r="O21" s="309">
        <v>749.2</v>
      </c>
      <c r="P21" s="310">
        <v>65</v>
      </c>
      <c r="Q21" s="310">
        <v>20</v>
      </c>
      <c r="R21" s="309">
        <v>0</v>
      </c>
      <c r="S21" s="309">
        <v>0</v>
      </c>
      <c r="T21" s="309">
        <v>0</v>
      </c>
      <c r="U21" s="309">
        <v>0</v>
      </c>
      <c r="V21" s="310">
        <v>3</v>
      </c>
      <c r="W21" s="314"/>
    </row>
    <row r="22" spans="1:23" ht="15">
      <c r="A22" s="305" t="s">
        <v>37</v>
      </c>
      <c r="B22" s="306">
        <f>C22+I22</f>
        <v>988.1</v>
      </c>
      <c r="C22" s="312">
        <v>965.6</v>
      </c>
      <c r="D22" s="325">
        <v>918.3</v>
      </c>
      <c r="E22" s="325">
        <v>27.8</v>
      </c>
      <c r="F22" s="313">
        <v>1</v>
      </c>
      <c r="G22" s="325">
        <v>0</v>
      </c>
      <c r="H22" s="313">
        <f>SUM(D22:G22)</f>
        <v>947.0999999999999</v>
      </c>
      <c r="I22" s="312">
        <v>22.5</v>
      </c>
      <c r="J22" s="313">
        <v>9.9</v>
      </c>
      <c r="K22" s="306">
        <v>0</v>
      </c>
      <c r="L22" s="306">
        <v>12.6</v>
      </c>
      <c r="M22" s="309"/>
      <c r="N22" s="326">
        <v>982.4</v>
      </c>
      <c r="O22" s="326">
        <v>918.3</v>
      </c>
      <c r="P22" s="326">
        <v>35.7</v>
      </c>
      <c r="Q22" s="326">
        <v>27.8</v>
      </c>
      <c r="R22" s="327">
        <v>1</v>
      </c>
      <c r="S22" s="327">
        <v>1</v>
      </c>
      <c r="T22" s="327">
        <v>13.7</v>
      </c>
      <c r="U22" s="327">
        <v>0</v>
      </c>
      <c r="V22" s="326">
        <v>8.2</v>
      </c>
      <c r="W22" s="314"/>
    </row>
    <row r="23" spans="1:23" ht="15">
      <c r="A23" s="305" t="s">
        <v>38</v>
      </c>
      <c r="B23" s="306">
        <f>C23+I23</f>
        <v>649.1</v>
      </c>
      <c r="C23" s="328">
        <v>640.7</v>
      </c>
      <c r="D23" s="325">
        <v>603.9</v>
      </c>
      <c r="E23" s="325">
        <v>27.2</v>
      </c>
      <c r="F23" s="325">
        <v>1.2</v>
      </c>
      <c r="G23" s="325">
        <v>8.4</v>
      </c>
      <c r="H23" s="325">
        <f>SUM(D23:G23)</f>
        <v>640.6999999999999</v>
      </c>
      <c r="I23" s="328">
        <v>8.4</v>
      </c>
      <c r="J23" s="325">
        <v>0</v>
      </c>
      <c r="K23" s="329">
        <v>8.4</v>
      </c>
      <c r="L23" s="329">
        <v>0</v>
      </c>
      <c r="M23" s="309"/>
      <c r="N23" s="327">
        <v>649.1</v>
      </c>
      <c r="O23" s="327">
        <v>603.9</v>
      </c>
      <c r="P23" s="327">
        <v>27.2</v>
      </c>
      <c r="Q23" s="327">
        <v>27.2</v>
      </c>
      <c r="R23" s="327">
        <v>9.6</v>
      </c>
      <c r="S23" s="327">
        <v>1.2</v>
      </c>
      <c r="T23" s="327">
        <v>8.4</v>
      </c>
      <c r="U23" s="327">
        <v>8.4</v>
      </c>
      <c r="V23" s="326">
        <v>0</v>
      </c>
      <c r="W23" s="314"/>
    </row>
    <row r="24" spans="1:23" ht="15">
      <c r="A24" s="305" t="s">
        <v>175</v>
      </c>
      <c r="B24" s="306">
        <f>C24+I24</f>
        <v>1037.1999999999998</v>
      </c>
      <c r="C24" s="330">
        <v>1025.1</v>
      </c>
      <c r="D24" s="331">
        <v>697.4</v>
      </c>
      <c r="E24" s="331">
        <v>15.2</v>
      </c>
      <c r="F24" s="331">
        <v>0</v>
      </c>
      <c r="G24" s="331">
        <v>0</v>
      </c>
      <c r="H24" s="331">
        <f>SUM(D24:G24)</f>
        <v>712.6</v>
      </c>
      <c r="I24" s="328">
        <v>12.1</v>
      </c>
      <c r="J24" s="325">
        <v>12.1</v>
      </c>
      <c r="K24" s="329">
        <v>0</v>
      </c>
      <c r="L24" s="329">
        <v>0</v>
      </c>
      <c r="M24" s="309"/>
      <c r="N24" s="326">
        <v>1033.6</v>
      </c>
      <c r="O24" s="319">
        <v>697.4</v>
      </c>
      <c r="P24" s="302">
        <v>18.7</v>
      </c>
      <c r="Q24" s="332">
        <v>15.2</v>
      </c>
      <c r="R24" s="302">
        <v>0</v>
      </c>
      <c r="S24" s="302">
        <v>0</v>
      </c>
      <c r="T24" s="326">
        <v>0</v>
      </c>
      <c r="U24" s="326">
        <v>0</v>
      </c>
      <c r="V24" s="327">
        <v>3.6</v>
      </c>
      <c r="W24" s="314"/>
    </row>
    <row r="25" spans="1:23" ht="15">
      <c r="A25" s="305" t="s">
        <v>40</v>
      </c>
      <c r="B25" s="306">
        <f>C25+I25</f>
        <v>595.1</v>
      </c>
      <c r="C25" s="307">
        <v>584.6</v>
      </c>
      <c r="D25" s="329">
        <v>500.3</v>
      </c>
      <c r="E25" s="306">
        <v>6</v>
      </c>
      <c r="F25" s="329">
        <v>0.3</v>
      </c>
      <c r="G25" s="329">
        <v>0</v>
      </c>
      <c r="H25" s="329">
        <f>SUM(D25:G25)</f>
        <v>506.6</v>
      </c>
      <c r="I25" s="333">
        <v>10.5</v>
      </c>
      <c r="J25" s="329">
        <v>10.5</v>
      </c>
      <c r="K25" s="329">
        <v>0</v>
      </c>
      <c r="L25" s="306">
        <v>0</v>
      </c>
      <c r="M25" s="309"/>
      <c r="N25" s="326">
        <v>593.9</v>
      </c>
      <c r="O25" s="334">
        <v>502.9</v>
      </c>
      <c r="P25" s="327">
        <v>13</v>
      </c>
      <c r="Q25" s="327">
        <v>6</v>
      </c>
      <c r="R25" s="326">
        <v>0.3</v>
      </c>
      <c r="S25" s="326">
        <v>0.3</v>
      </c>
      <c r="T25" s="326">
        <v>0</v>
      </c>
      <c r="U25" s="329">
        <v>0</v>
      </c>
      <c r="V25" s="329">
        <v>1.2</v>
      </c>
      <c r="W25" s="314"/>
    </row>
    <row r="26" spans="1:23" ht="15">
      <c r="A26" s="305" t="s">
        <v>31</v>
      </c>
      <c r="B26" s="306">
        <f>C26+I26</f>
        <v>1194.8</v>
      </c>
      <c r="C26" s="335">
        <v>1194.8</v>
      </c>
      <c r="D26" s="309">
        <v>822.8</v>
      </c>
      <c r="E26" s="309">
        <v>16.5</v>
      </c>
      <c r="F26" s="309">
        <v>0</v>
      </c>
      <c r="G26" s="309">
        <v>0</v>
      </c>
      <c r="H26" s="329">
        <f>SUM(D26:G26)</f>
        <v>839.3</v>
      </c>
      <c r="I26" s="335">
        <v>0</v>
      </c>
      <c r="J26" s="309">
        <v>0</v>
      </c>
      <c r="K26" s="309">
        <v>0</v>
      </c>
      <c r="L26" s="309">
        <v>0</v>
      </c>
      <c r="M26" s="309"/>
      <c r="N26" s="326">
        <v>1194.8</v>
      </c>
      <c r="O26" s="326">
        <v>822.8</v>
      </c>
      <c r="P26" s="326">
        <v>16.5</v>
      </c>
      <c r="Q26" s="326">
        <v>16.5</v>
      </c>
      <c r="R26" s="326">
        <v>0</v>
      </c>
      <c r="S26" s="326">
        <v>0</v>
      </c>
      <c r="T26" s="326">
        <v>0</v>
      </c>
      <c r="U26" s="329">
        <v>0</v>
      </c>
      <c r="V26" s="329">
        <v>0</v>
      </c>
      <c r="W26" s="314"/>
    </row>
    <row r="27" spans="1:23" ht="15">
      <c r="A27" s="305" t="s">
        <v>41</v>
      </c>
      <c r="B27" s="306">
        <f>C27+I27</f>
        <v>665.4</v>
      </c>
      <c r="C27" s="335">
        <v>654.9</v>
      </c>
      <c r="D27" s="309">
        <v>620.6</v>
      </c>
      <c r="E27" s="309">
        <v>8.6</v>
      </c>
      <c r="F27" s="309">
        <v>0</v>
      </c>
      <c r="G27" s="309">
        <v>11.3</v>
      </c>
      <c r="H27" s="336">
        <f>SUM(D27:G27)</f>
        <v>640.5</v>
      </c>
      <c r="I27" s="335">
        <v>10.5</v>
      </c>
      <c r="J27" s="309">
        <v>7.1</v>
      </c>
      <c r="K27" s="317">
        <v>3.4</v>
      </c>
      <c r="L27" s="309">
        <v>0</v>
      </c>
      <c r="M27" s="309"/>
      <c r="N27" s="327">
        <v>665.2</v>
      </c>
      <c r="O27" s="326">
        <v>621.8</v>
      </c>
      <c r="P27" s="334">
        <v>15.8</v>
      </c>
      <c r="Q27" s="326">
        <v>8.6</v>
      </c>
      <c r="R27" s="326">
        <v>0</v>
      </c>
      <c r="S27" s="326">
        <v>0</v>
      </c>
      <c r="T27" s="326">
        <v>13.2</v>
      </c>
      <c r="U27" s="326">
        <v>11.3</v>
      </c>
      <c r="V27" s="326">
        <v>0.7</v>
      </c>
      <c r="W27" s="314"/>
    </row>
    <row r="28" spans="1:23" ht="15">
      <c r="A28" s="337" t="s">
        <v>176</v>
      </c>
      <c r="B28" s="306">
        <f>C28+I28</f>
        <v>500.1</v>
      </c>
      <c r="C28" s="338">
        <v>496</v>
      </c>
      <c r="D28" s="309">
        <v>397.2</v>
      </c>
      <c r="E28" s="309">
        <v>0.6</v>
      </c>
      <c r="F28" s="309">
        <v>0</v>
      </c>
      <c r="G28" s="309">
        <v>0</v>
      </c>
      <c r="H28" s="309">
        <f>SUM(D28:G28)</f>
        <v>397.8</v>
      </c>
      <c r="I28" s="335">
        <v>4.1</v>
      </c>
      <c r="J28" s="309">
        <v>2.2</v>
      </c>
      <c r="K28" s="309">
        <v>1.9</v>
      </c>
      <c r="L28" s="309">
        <v>0</v>
      </c>
      <c r="M28" s="309"/>
      <c r="N28" s="326">
        <v>500.1</v>
      </c>
      <c r="O28" s="326">
        <v>397.2</v>
      </c>
      <c r="P28" s="326">
        <v>0.6</v>
      </c>
      <c r="Q28" s="326">
        <v>0.6</v>
      </c>
      <c r="R28" s="326">
        <v>0</v>
      </c>
      <c r="S28" s="326">
        <v>0</v>
      </c>
      <c r="T28" s="326">
        <v>0</v>
      </c>
      <c r="U28" s="326">
        <v>0</v>
      </c>
      <c r="V28" s="326">
        <v>0</v>
      </c>
      <c r="W28" s="314"/>
    </row>
    <row r="29" spans="1:23" ht="15">
      <c r="A29" s="337" t="s">
        <v>43</v>
      </c>
      <c r="B29" s="306">
        <f>C29+I29</f>
        <v>1296.8000000000002</v>
      </c>
      <c r="C29" s="335">
        <v>1271.4</v>
      </c>
      <c r="D29" s="309">
        <v>771.7</v>
      </c>
      <c r="E29" s="309">
        <v>26.8</v>
      </c>
      <c r="F29" s="309">
        <v>0</v>
      </c>
      <c r="G29" s="309">
        <v>0</v>
      </c>
      <c r="H29" s="309">
        <f>D29+E29+F29+G29</f>
        <v>798.5</v>
      </c>
      <c r="I29" s="335">
        <v>25.4</v>
      </c>
      <c r="J29" s="309">
        <v>25.4</v>
      </c>
      <c r="K29" s="309">
        <v>0</v>
      </c>
      <c r="L29" s="309">
        <v>0</v>
      </c>
      <c r="M29" s="309"/>
      <c r="N29" s="327">
        <v>1293.4</v>
      </c>
      <c r="O29" s="326">
        <v>771.7</v>
      </c>
      <c r="P29" s="326">
        <v>47.5</v>
      </c>
      <c r="Q29" s="326">
        <v>26.8</v>
      </c>
      <c r="R29" s="326">
        <v>0</v>
      </c>
      <c r="S29" s="326">
        <v>0</v>
      </c>
      <c r="T29" s="326">
        <v>0</v>
      </c>
      <c r="U29" s="326">
        <v>0</v>
      </c>
      <c r="V29" s="326">
        <v>6.1</v>
      </c>
      <c r="W29" s="314"/>
    </row>
    <row r="30" spans="1:23" ht="15">
      <c r="A30" s="339" t="s">
        <v>44</v>
      </c>
      <c r="B30" s="306">
        <f>C30+I30</f>
        <v>975.4</v>
      </c>
      <c r="C30" s="335">
        <v>953.1</v>
      </c>
      <c r="D30" s="309">
        <v>680.5</v>
      </c>
      <c r="E30" s="309">
        <v>25.4</v>
      </c>
      <c r="F30" s="309">
        <v>10.7</v>
      </c>
      <c r="G30" s="309">
        <v>0</v>
      </c>
      <c r="H30" s="309">
        <f>D30+E30+F30+G30</f>
        <v>716.6</v>
      </c>
      <c r="I30" s="338">
        <v>22.3</v>
      </c>
      <c r="J30" s="310">
        <v>10.2</v>
      </c>
      <c r="K30" s="309">
        <v>4.6</v>
      </c>
      <c r="L30" s="340">
        <v>7.5</v>
      </c>
      <c r="M30" s="340"/>
      <c r="N30" s="327">
        <v>972</v>
      </c>
      <c r="O30" s="341">
        <v>680.5</v>
      </c>
      <c r="P30" s="329">
        <v>35.3</v>
      </c>
      <c r="Q30" s="329">
        <v>25.4</v>
      </c>
      <c r="R30" s="329">
        <v>13.7</v>
      </c>
      <c r="S30" s="329">
        <v>10.7</v>
      </c>
      <c r="T30" s="306">
        <v>6</v>
      </c>
      <c r="U30" s="306">
        <v>0</v>
      </c>
      <c r="V30" s="329">
        <v>3.4</v>
      </c>
      <c r="W30" s="314"/>
    </row>
    <row r="31" spans="1:23" ht="15">
      <c r="A31" s="339" t="s">
        <v>45</v>
      </c>
      <c r="B31" s="306">
        <f>C31+I31</f>
        <v>1130.8</v>
      </c>
      <c r="C31" s="333">
        <v>1093.5</v>
      </c>
      <c r="D31" s="329">
        <v>1074.6</v>
      </c>
      <c r="E31" s="329">
        <v>17.1</v>
      </c>
      <c r="F31" s="306">
        <v>1.8</v>
      </c>
      <c r="G31" s="306">
        <v>0</v>
      </c>
      <c r="H31" s="309">
        <f>D31+E31+F31+G31</f>
        <v>1093.4999999999998</v>
      </c>
      <c r="I31" s="333">
        <v>37.3</v>
      </c>
      <c r="J31" s="329">
        <v>17.7</v>
      </c>
      <c r="K31" s="329">
        <v>17.6</v>
      </c>
      <c r="L31" s="329">
        <v>2</v>
      </c>
      <c r="M31" s="340">
        <v>350.8</v>
      </c>
      <c r="N31" s="327">
        <v>1130.8</v>
      </c>
      <c r="O31" s="329">
        <v>1074.6</v>
      </c>
      <c r="P31" s="329">
        <v>53.6</v>
      </c>
      <c r="Q31" s="329">
        <v>17.1</v>
      </c>
      <c r="R31" s="306">
        <v>2.6</v>
      </c>
      <c r="S31" s="306">
        <v>1.8</v>
      </c>
      <c r="T31" s="329">
        <v>0</v>
      </c>
      <c r="U31" s="329">
        <v>0</v>
      </c>
      <c r="V31" s="329">
        <v>0</v>
      </c>
      <c r="W31" s="314"/>
    </row>
    <row r="32" spans="1:23" ht="15">
      <c r="A32" s="339" t="s">
        <v>46</v>
      </c>
      <c r="B32" s="306">
        <f>C32+I32</f>
        <v>518.8</v>
      </c>
      <c r="C32" s="335">
        <v>487.8</v>
      </c>
      <c r="D32" s="309">
        <v>392.1</v>
      </c>
      <c r="E32" s="309">
        <v>19.7</v>
      </c>
      <c r="F32" s="310">
        <v>0</v>
      </c>
      <c r="G32" s="310">
        <v>0</v>
      </c>
      <c r="H32" s="309">
        <f>SUM(D32:G32)</f>
        <v>411.8</v>
      </c>
      <c r="I32" s="338">
        <v>31</v>
      </c>
      <c r="J32" s="310">
        <v>31</v>
      </c>
      <c r="K32" s="309">
        <v>0</v>
      </c>
      <c r="L32" s="309">
        <v>0</v>
      </c>
      <c r="M32" s="309"/>
      <c r="N32" s="327">
        <v>516</v>
      </c>
      <c r="O32" s="309">
        <v>392.1</v>
      </c>
      <c r="P32" s="309">
        <v>38.8</v>
      </c>
      <c r="Q32" s="309">
        <v>19.7</v>
      </c>
      <c r="R32" s="309">
        <v>1.5</v>
      </c>
      <c r="S32" s="309">
        <v>0</v>
      </c>
      <c r="T32" s="309">
        <v>0</v>
      </c>
      <c r="U32" s="309">
        <v>0</v>
      </c>
      <c r="V32" s="309">
        <v>2.8</v>
      </c>
      <c r="W32" s="314"/>
    </row>
    <row r="33" spans="1:23" ht="15">
      <c r="A33" s="339" t="s">
        <v>47</v>
      </c>
      <c r="B33" s="306">
        <f>C33+I33</f>
        <v>192.79999999999998</v>
      </c>
      <c r="C33" s="335">
        <v>192.6</v>
      </c>
      <c r="D33" s="309">
        <v>137.7</v>
      </c>
      <c r="E33" s="309">
        <v>6.5</v>
      </c>
      <c r="F33" s="309">
        <v>0</v>
      </c>
      <c r="G33" s="309">
        <v>0</v>
      </c>
      <c r="H33" s="309">
        <f>SUM(D33:G33)</f>
        <v>144.2</v>
      </c>
      <c r="I33" s="335">
        <v>0.2</v>
      </c>
      <c r="J33" s="309">
        <v>0.2</v>
      </c>
      <c r="K33" s="309">
        <v>0</v>
      </c>
      <c r="L33" s="309">
        <v>0</v>
      </c>
      <c r="M33" s="309"/>
      <c r="N33" s="327">
        <v>192.8</v>
      </c>
      <c r="O33" s="309">
        <v>137.7</v>
      </c>
      <c r="P33" s="309">
        <v>6.7</v>
      </c>
      <c r="Q33" s="309">
        <v>6.5</v>
      </c>
      <c r="R33" s="309">
        <v>0</v>
      </c>
      <c r="S33" s="309">
        <v>0</v>
      </c>
      <c r="T33" s="309">
        <v>0</v>
      </c>
      <c r="U33" s="309">
        <v>0</v>
      </c>
      <c r="V33" s="309">
        <v>0</v>
      </c>
      <c r="W33" s="314"/>
    </row>
    <row r="34" spans="1:23" ht="15">
      <c r="A34" s="339" t="s">
        <v>48</v>
      </c>
      <c r="B34" s="306">
        <f>C34+I34</f>
        <v>623.5</v>
      </c>
      <c r="C34" s="335">
        <v>611.9</v>
      </c>
      <c r="D34" s="310">
        <v>497</v>
      </c>
      <c r="E34" s="309">
        <v>32.6</v>
      </c>
      <c r="F34" s="309">
        <v>12.2</v>
      </c>
      <c r="G34" s="309">
        <v>4.6</v>
      </c>
      <c r="H34" s="310">
        <f>SUM(D34:G34)</f>
        <v>546.4</v>
      </c>
      <c r="I34" s="335">
        <v>11.6</v>
      </c>
      <c r="J34" s="309">
        <v>2.3</v>
      </c>
      <c r="K34" s="309">
        <v>9.3</v>
      </c>
      <c r="L34" s="309">
        <v>0</v>
      </c>
      <c r="M34" s="309"/>
      <c r="N34" s="327">
        <v>621.8</v>
      </c>
      <c r="O34" s="342">
        <v>497</v>
      </c>
      <c r="P34" s="340">
        <v>40.1</v>
      </c>
      <c r="Q34" s="340">
        <v>32.6</v>
      </c>
      <c r="R34" s="340">
        <v>12.2</v>
      </c>
      <c r="S34" s="340">
        <v>12.2</v>
      </c>
      <c r="T34" s="340">
        <v>4.6</v>
      </c>
      <c r="U34" s="340">
        <v>4.6</v>
      </c>
      <c r="V34" s="340">
        <v>1.7</v>
      </c>
      <c r="W34" s="314"/>
    </row>
    <row r="35" spans="1:23" ht="17.25">
      <c r="A35" s="339" t="s">
        <v>49</v>
      </c>
      <c r="B35" s="306">
        <f>C35+I35</f>
        <v>645.0999999999999</v>
      </c>
      <c r="C35" s="335">
        <v>640.3</v>
      </c>
      <c r="D35" s="309">
        <v>413.5</v>
      </c>
      <c r="E35" s="310">
        <v>20</v>
      </c>
      <c r="F35" s="309">
        <v>30.2</v>
      </c>
      <c r="G35" s="309">
        <v>0</v>
      </c>
      <c r="H35" s="309">
        <f>SUM(D35:G35)</f>
        <v>463.7</v>
      </c>
      <c r="I35" s="335">
        <v>4.8</v>
      </c>
      <c r="J35" s="309">
        <v>1.1</v>
      </c>
      <c r="K35" s="309">
        <v>3.7</v>
      </c>
      <c r="L35" s="309">
        <v>0</v>
      </c>
      <c r="M35" s="309"/>
      <c r="N35" s="327">
        <v>643.4</v>
      </c>
      <c r="O35" s="343">
        <v>413.5</v>
      </c>
      <c r="P35" s="344">
        <v>24</v>
      </c>
      <c r="Q35" s="344">
        <v>20</v>
      </c>
      <c r="R35" s="343">
        <v>30.2</v>
      </c>
      <c r="S35" s="343">
        <v>30.2</v>
      </c>
      <c r="T35" s="343">
        <v>0</v>
      </c>
      <c r="U35" s="343">
        <v>0</v>
      </c>
      <c r="V35" s="345">
        <v>1.7</v>
      </c>
      <c r="W35" s="314"/>
    </row>
    <row r="36" spans="1:23" ht="15">
      <c r="A36" s="339" t="s">
        <v>50</v>
      </c>
      <c r="B36" s="306">
        <f>C36+I36</f>
        <v>861.4</v>
      </c>
      <c r="C36" s="335">
        <v>860.3</v>
      </c>
      <c r="D36" s="310">
        <v>848</v>
      </c>
      <c r="E36" s="309">
        <v>12.3</v>
      </c>
      <c r="F36" s="309">
        <v>0</v>
      </c>
      <c r="G36" s="309">
        <v>0</v>
      </c>
      <c r="H36" s="310">
        <f>SUM(D36:G36)</f>
        <v>860.3</v>
      </c>
      <c r="I36" s="335">
        <v>1.1</v>
      </c>
      <c r="J36" s="309">
        <v>1.1</v>
      </c>
      <c r="K36" s="309">
        <v>0</v>
      </c>
      <c r="L36" s="309">
        <v>0</v>
      </c>
      <c r="M36" s="309"/>
      <c r="N36" s="309">
        <v>861.4</v>
      </c>
      <c r="O36" s="310">
        <v>848</v>
      </c>
      <c r="P36" s="310">
        <v>13.4</v>
      </c>
      <c r="Q36" s="310">
        <v>12.3</v>
      </c>
      <c r="R36" s="310">
        <v>0</v>
      </c>
      <c r="S36" s="310">
        <v>0</v>
      </c>
      <c r="T36" s="309">
        <v>0</v>
      </c>
      <c r="U36" s="309">
        <v>0</v>
      </c>
      <c r="V36" s="309">
        <v>0</v>
      </c>
      <c r="W36" s="314"/>
    </row>
    <row r="37" spans="1:23" ht="64.5">
      <c r="A37" s="346" t="s">
        <v>51</v>
      </c>
      <c r="B37" s="347">
        <f>SUM(B11:B36)</f>
        <v>26912.1</v>
      </c>
      <c r="C37" s="347">
        <f>SUM(C11:C36)</f>
        <v>26427</v>
      </c>
      <c r="D37" s="347">
        <f>SUM(D11:D36)</f>
        <v>19343.08</v>
      </c>
      <c r="E37" s="347">
        <f>SUM(E11:E36)</f>
        <v>1094.6</v>
      </c>
      <c r="F37" s="347">
        <f>SUM(F11:F36)</f>
        <v>78.69999999999999</v>
      </c>
      <c r="G37" s="347">
        <f>SUM(G11:G36)</f>
        <v>135.1</v>
      </c>
      <c r="H37" s="347">
        <f>SUM(H11:H36)</f>
        <v>20278.48</v>
      </c>
      <c r="I37" s="347">
        <f>SUM(I11:I36)</f>
        <v>485.1</v>
      </c>
      <c r="J37" s="347">
        <f>SUM(J11:J36)</f>
        <v>277.4</v>
      </c>
      <c r="K37" s="347">
        <f>SUM(K11:K36)</f>
        <v>134.60000000000002</v>
      </c>
      <c r="L37" s="347">
        <f>SUM(L11:L36)</f>
        <v>73.10000000000001</v>
      </c>
      <c r="M37" s="348">
        <f>SUM(M11:M36)</f>
        <v>350.8</v>
      </c>
      <c r="N37" s="348">
        <f>SUM(N11:N36)</f>
        <v>26875.400000000005</v>
      </c>
      <c r="O37" s="348">
        <f>SUM(O11:O36)</f>
        <v>19353.4</v>
      </c>
      <c r="P37" s="348">
        <f>SUM(P11:P36)</f>
        <v>1301.1000000000001</v>
      </c>
      <c r="Q37" s="348">
        <f>SUM(Q11:Q36)</f>
        <v>1094.6</v>
      </c>
      <c r="R37" s="348">
        <f>SUM(R11:R36)</f>
        <v>118.5</v>
      </c>
      <c r="S37" s="348">
        <f>SUM(S11:S36)</f>
        <v>78.69999999999999</v>
      </c>
      <c r="T37" s="349">
        <f>SUM(T11:T36)</f>
        <v>207</v>
      </c>
      <c r="U37" s="348">
        <f>SUM(U11:U36)</f>
        <v>135.1</v>
      </c>
      <c r="V37" s="349">
        <f>SUM(V11:V36)</f>
        <v>72</v>
      </c>
      <c r="W37" s="350"/>
    </row>
    <row r="38" spans="1:23" ht="15">
      <c r="A38" s="351" t="s">
        <v>52</v>
      </c>
      <c r="B38" s="306">
        <f>C38+I38</f>
        <v>5272.5</v>
      </c>
      <c r="C38" s="307">
        <v>4928</v>
      </c>
      <c r="D38" s="306">
        <v>2923.2</v>
      </c>
      <c r="E38" s="306">
        <v>1039</v>
      </c>
      <c r="F38" s="306">
        <v>99.8</v>
      </c>
      <c r="G38" s="306">
        <v>0</v>
      </c>
      <c r="H38" s="306">
        <f>SUM(D38:G38)</f>
        <v>4062</v>
      </c>
      <c r="I38" s="307">
        <v>344.5</v>
      </c>
      <c r="J38" s="306">
        <v>193.6</v>
      </c>
      <c r="K38" s="306">
        <v>122.4</v>
      </c>
      <c r="L38" s="329">
        <v>28.5</v>
      </c>
      <c r="M38" s="329"/>
      <c r="N38" s="306">
        <v>5245.6</v>
      </c>
      <c r="O38" s="306">
        <v>3033.8</v>
      </c>
      <c r="P38" s="306">
        <v>1110.3</v>
      </c>
      <c r="Q38" s="306">
        <v>1039</v>
      </c>
      <c r="R38" s="329">
        <v>110.3</v>
      </c>
      <c r="S38" s="329">
        <v>99.8</v>
      </c>
      <c r="T38" s="329">
        <v>13.4</v>
      </c>
      <c r="U38" s="306">
        <v>0</v>
      </c>
      <c r="V38" s="329">
        <v>26.9</v>
      </c>
      <c r="W38" s="352"/>
    </row>
    <row r="39" spans="1:23" ht="15">
      <c r="A39" s="351" t="s">
        <v>53</v>
      </c>
      <c r="B39" s="306">
        <v>589.6</v>
      </c>
      <c r="C39" s="307">
        <v>580.6</v>
      </c>
      <c r="D39" s="306">
        <v>426.1</v>
      </c>
      <c r="E39" s="306">
        <v>102.5</v>
      </c>
      <c r="F39" s="306">
        <v>52</v>
      </c>
      <c r="G39" s="306">
        <v>0</v>
      </c>
      <c r="H39" s="306">
        <f>SUM(D39:G39)</f>
        <v>580.6</v>
      </c>
      <c r="I39" s="307">
        <v>9</v>
      </c>
      <c r="J39" s="306">
        <v>8.9</v>
      </c>
      <c r="K39" s="306">
        <v>0</v>
      </c>
      <c r="L39" s="329">
        <v>0.1</v>
      </c>
      <c r="M39" s="329"/>
      <c r="N39" s="306">
        <v>589.5</v>
      </c>
      <c r="O39" s="306">
        <v>430.1</v>
      </c>
      <c r="P39" s="329">
        <v>105.7</v>
      </c>
      <c r="Q39" s="329">
        <v>102.5</v>
      </c>
      <c r="R39" s="306">
        <v>53.7</v>
      </c>
      <c r="S39" s="306">
        <v>52</v>
      </c>
      <c r="T39" s="306">
        <v>0</v>
      </c>
      <c r="U39" s="306">
        <v>0</v>
      </c>
      <c r="V39" s="329">
        <v>0.1</v>
      </c>
      <c r="W39" s="352"/>
    </row>
    <row r="40" spans="1:23" ht="15">
      <c r="A40" s="351" t="s">
        <v>54</v>
      </c>
      <c r="B40" s="306">
        <f>C40+I40</f>
        <v>1139.3</v>
      </c>
      <c r="C40" s="307">
        <v>1104.6</v>
      </c>
      <c r="D40" s="306">
        <v>785.6</v>
      </c>
      <c r="E40" s="306">
        <v>111</v>
      </c>
      <c r="F40" s="306">
        <v>45</v>
      </c>
      <c r="G40" s="306">
        <v>0</v>
      </c>
      <c r="H40" s="306">
        <f>SUM(D40:G40)</f>
        <v>941.6</v>
      </c>
      <c r="I40" s="307">
        <v>34.7</v>
      </c>
      <c r="J40" s="306">
        <v>14.2</v>
      </c>
      <c r="K40" s="306">
        <v>18.2</v>
      </c>
      <c r="L40" s="329">
        <v>2.3</v>
      </c>
      <c r="M40" s="329"/>
      <c r="N40" s="306">
        <v>1139.3</v>
      </c>
      <c r="O40" s="329">
        <v>791.3</v>
      </c>
      <c r="P40" s="340">
        <v>137.4</v>
      </c>
      <c r="Q40" s="353">
        <v>111</v>
      </c>
      <c r="R40" s="353">
        <v>45</v>
      </c>
      <c r="S40" s="353">
        <v>45</v>
      </c>
      <c r="T40" s="353">
        <v>0</v>
      </c>
      <c r="U40" s="353">
        <v>0</v>
      </c>
      <c r="V40" s="353">
        <v>0</v>
      </c>
      <c r="W40" s="352"/>
    </row>
    <row r="41" spans="1:23" ht="15">
      <c r="A41" s="354" t="s">
        <v>55</v>
      </c>
      <c r="B41" s="355">
        <f>SUM(B38:B40)</f>
        <v>7001.4</v>
      </c>
      <c r="C41" s="355">
        <f>SUM(C38:C40)</f>
        <v>6613.2</v>
      </c>
      <c r="D41" s="355">
        <f>SUM(D38:D40)</f>
        <v>4134.9</v>
      </c>
      <c r="E41" s="355">
        <f>SUM(E38:E40)</f>
        <v>1252.5</v>
      </c>
      <c r="F41" s="355">
        <f>SUM(F38:F40)</f>
        <v>196.8</v>
      </c>
      <c r="G41" s="355">
        <f>SUM(G38:G40)</f>
        <v>0</v>
      </c>
      <c r="H41" s="355">
        <f>SUM(H38:H40)</f>
        <v>5584.2</v>
      </c>
      <c r="I41" s="355">
        <f>SUM(I38:I40)</f>
        <v>388.2</v>
      </c>
      <c r="J41" s="355">
        <f>SUM(J38:J40)</f>
        <v>216.7</v>
      </c>
      <c r="K41" s="355">
        <f>SUM(K38:K40)</f>
        <v>140.6</v>
      </c>
      <c r="L41" s="355">
        <f>SUM(L38:L40)</f>
        <v>30.9</v>
      </c>
      <c r="M41" s="355">
        <f>SUM(M38:M40)</f>
        <v>0</v>
      </c>
      <c r="N41" s="355">
        <f>SUM(N38:N40)</f>
        <v>6974.400000000001</v>
      </c>
      <c r="O41" s="355">
        <f>SUM(O38:O40)</f>
        <v>4255.200000000001</v>
      </c>
      <c r="P41" s="355">
        <f>SUM(P38:P40)</f>
        <v>1353.4</v>
      </c>
      <c r="Q41" s="355">
        <f>SUM(Q38:Q40)</f>
        <v>1252.5</v>
      </c>
      <c r="R41" s="355">
        <f>SUM(R38:R40)</f>
        <v>209</v>
      </c>
      <c r="S41" s="355">
        <f>SUM(S38:S40)</f>
        <v>196.8</v>
      </c>
      <c r="T41" s="355">
        <f>SUM(T38:T40)</f>
        <v>13.4</v>
      </c>
      <c r="U41" s="355">
        <f>SUM(U38:U40)</f>
        <v>0</v>
      </c>
      <c r="V41" s="355">
        <f>SUM(V38:V40)</f>
        <v>27</v>
      </c>
      <c r="W41" s="352"/>
    </row>
    <row r="42" spans="1:23" ht="12.75">
      <c r="A42" s="356" t="s">
        <v>56</v>
      </c>
      <c r="B42" s="357">
        <f>B41+B37</f>
        <v>33913.5</v>
      </c>
      <c r="C42" s="357">
        <f>C41+C37</f>
        <v>33040.2</v>
      </c>
      <c r="D42" s="357">
        <f>D41+D37</f>
        <v>23477.980000000003</v>
      </c>
      <c r="E42" s="357">
        <f>E41+E37</f>
        <v>2347.1</v>
      </c>
      <c r="F42" s="357">
        <f>F41+F37</f>
        <v>275.5</v>
      </c>
      <c r="G42" s="357">
        <f>G41+G37</f>
        <v>135.1</v>
      </c>
      <c r="H42" s="357">
        <f>H41+H37</f>
        <v>25862.68</v>
      </c>
      <c r="I42" s="357">
        <f>I41+I37</f>
        <v>873.3</v>
      </c>
      <c r="J42" s="357">
        <f>J41+J37</f>
        <v>494.09999999999997</v>
      </c>
      <c r="K42" s="357">
        <f>K41+K37</f>
        <v>275.20000000000005</v>
      </c>
      <c r="L42" s="357">
        <f>L41+L37</f>
        <v>104</v>
      </c>
      <c r="M42" s="317">
        <f>M41+M37</f>
        <v>350.8</v>
      </c>
      <c r="N42" s="357">
        <f>N41+N37</f>
        <v>33849.8</v>
      </c>
      <c r="O42" s="357">
        <f>O41+O37</f>
        <v>23608.600000000002</v>
      </c>
      <c r="P42" s="357">
        <f>P41+P37</f>
        <v>2654.5</v>
      </c>
      <c r="Q42" s="357">
        <f>Q41+Q37</f>
        <v>2347.1</v>
      </c>
      <c r="R42" s="357">
        <f>R41+R37</f>
        <v>327.5</v>
      </c>
      <c r="S42" s="357">
        <f>S41+S37</f>
        <v>275.5</v>
      </c>
      <c r="T42" s="357">
        <f>T41+T37</f>
        <v>220.4</v>
      </c>
      <c r="U42" s="357">
        <f>U41+U37</f>
        <v>135.1</v>
      </c>
      <c r="V42" s="357">
        <f>V41+V37</f>
        <v>99</v>
      </c>
      <c r="W42" s="358"/>
    </row>
    <row r="43" spans="1:23" ht="15">
      <c r="A43" s="359"/>
      <c r="B43" s="302">
        <v>1</v>
      </c>
      <c r="C43" s="360">
        <v>2</v>
      </c>
      <c r="D43" s="302">
        <v>3</v>
      </c>
      <c r="E43" s="302">
        <v>4</v>
      </c>
      <c r="F43" s="302">
        <v>5</v>
      </c>
      <c r="G43" s="302">
        <v>6</v>
      </c>
      <c r="H43" s="302"/>
      <c r="I43" s="360">
        <v>7</v>
      </c>
      <c r="J43" s="302">
        <v>8</v>
      </c>
      <c r="K43" s="302">
        <v>9</v>
      </c>
      <c r="L43" s="302">
        <v>10</v>
      </c>
      <c r="N43">
        <v>11</v>
      </c>
      <c r="O43" s="65">
        <v>12</v>
      </c>
      <c r="P43" s="65">
        <v>13</v>
      </c>
      <c r="Q43" s="65">
        <v>14</v>
      </c>
      <c r="R43" s="65">
        <v>15</v>
      </c>
      <c r="S43" s="65">
        <v>16</v>
      </c>
      <c r="T43" s="65">
        <v>17</v>
      </c>
      <c r="U43" s="65">
        <v>18</v>
      </c>
      <c r="V43" s="122">
        <v>19</v>
      </c>
      <c r="W43" s="361"/>
    </row>
  </sheetData>
  <sheetProtection/>
  <mergeCells count="26">
    <mergeCell ref="A1:V1"/>
    <mergeCell ref="B2:L2"/>
    <mergeCell ref="N2:V3"/>
    <mergeCell ref="B3:L3"/>
    <mergeCell ref="A4:A9"/>
    <mergeCell ref="B4:B9"/>
    <mergeCell ref="C4:L4"/>
    <mergeCell ref="N4:N9"/>
    <mergeCell ref="O4:U4"/>
    <mergeCell ref="V4:V9"/>
    <mergeCell ref="C5:H6"/>
    <mergeCell ref="I5:L5"/>
    <mergeCell ref="O5:O9"/>
    <mergeCell ref="P5:P9"/>
    <mergeCell ref="Q5:Q9"/>
    <mergeCell ref="R5:R9"/>
    <mergeCell ref="S5:S9"/>
    <mergeCell ref="T5:T9"/>
    <mergeCell ref="U5:U9"/>
    <mergeCell ref="I6:I9"/>
    <mergeCell ref="J6:L7"/>
    <mergeCell ref="C7:C9"/>
    <mergeCell ref="D7:H8"/>
    <mergeCell ref="J8:J9"/>
    <mergeCell ref="K8:K9"/>
    <mergeCell ref="L8:L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A40" sqref="A1:A65536"/>
    </sheetView>
  </sheetViews>
  <sheetFormatPr defaultColWidth="9.00390625" defaultRowHeight="12.75"/>
  <cols>
    <col min="1" max="1" width="16.125" style="0" customWidth="1"/>
  </cols>
  <sheetData>
    <row r="1" spans="1:15" ht="12.75">
      <c r="A1" s="244" t="s">
        <v>177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6" ht="32.25" customHeight="1">
      <c r="A2" s="362" t="s">
        <v>178</v>
      </c>
      <c r="B2" s="363" t="s">
        <v>179</v>
      </c>
      <c r="C2" s="363" t="s">
        <v>180</v>
      </c>
      <c r="D2" s="364" t="s">
        <v>181</v>
      </c>
      <c r="E2" s="364"/>
      <c r="F2" s="364"/>
      <c r="G2" s="364"/>
      <c r="H2" s="364"/>
      <c r="I2" s="364" t="s">
        <v>182</v>
      </c>
      <c r="J2" s="364"/>
      <c r="K2" s="364"/>
      <c r="L2" s="364"/>
      <c r="M2" s="364" t="s">
        <v>183</v>
      </c>
      <c r="N2" s="365" t="s">
        <v>184</v>
      </c>
      <c r="O2" s="365"/>
      <c r="P2" s="366" t="s">
        <v>185</v>
      </c>
    </row>
    <row r="3" spans="1:16" ht="12.75" customHeight="1" hidden="1">
      <c r="A3" s="362"/>
      <c r="B3" s="363"/>
      <c r="C3" s="363"/>
      <c r="D3" s="367" t="s">
        <v>186</v>
      </c>
      <c r="E3" s="363" t="s">
        <v>187</v>
      </c>
      <c r="F3" s="363" t="s">
        <v>188</v>
      </c>
      <c r="G3" s="363"/>
      <c r="H3" s="363" t="s">
        <v>55</v>
      </c>
      <c r="I3" s="364"/>
      <c r="J3" s="364"/>
      <c r="K3" s="364"/>
      <c r="L3" s="364"/>
      <c r="M3" s="364"/>
      <c r="N3" s="368" t="s">
        <v>189</v>
      </c>
      <c r="O3" s="368"/>
      <c r="P3" s="366"/>
    </row>
    <row r="4" spans="1:16" ht="12.75" customHeight="1">
      <c r="A4" s="362"/>
      <c r="B4" s="363"/>
      <c r="C4" s="363"/>
      <c r="D4" s="367"/>
      <c r="E4" s="363"/>
      <c r="F4" s="363"/>
      <c r="G4" s="363" t="s">
        <v>190</v>
      </c>
      <c r="H4" s="363"/>
      <c r="I4" s="363" t="s">
        <v>191</v>
      </c>
      <c r="J4" s="363" t="s">
        <v>192</v>
      </c>
      <c r="K4" s="363" t="s">
        <v>193</v>
      </c>
      <c r="L4" s="363" t="s">
        <v>194</v>
      </c>
      <c r="M4" s="364"/>
      <c r="N4" s="363" t="s">
        <v>195</v>
      </c>
      <c r="O4" s="363" t="s">
        <v>196</v>
      </c>
      <c r="P4" s="366"/>
    </row>
    <row r="5" spans="1:16" ht="36.75" customHeight="1">
      <c r="A5" s="362"/>
      <c r="B5" s="363"/>
      <c r="C5" s="363"/>
      <c r="D5" s="367"/>
      <c r="E5" s="363"/>
      <c r="F5" s="363"/>
      <c r="G5" s="363"/>
      <c r="H5" s="363"/>
      <c r="I5" s="363"/>
      <c r="J5" s="363"/>
      <c r="K5" s="363"/>
      <c r="L5" s="363"/>
      <c r="M5" s="364"/>
      <c r="N5" s="363"/>
      <c r="O5" s="363"/>
      <c r="P5" s="366"/>
    </row>
    <row r="6" spans="1:16" ht="15">
      <c r="A6" s="369" t="s">
        <v>26</v>
      </c>
      <c r="B6" s="255">
        <v>1</v>
      </c>
      <c r="C6" s="255">
        <v>2</v>
      </c>
      <c r="D6" s="255">
        <v>3</v>
      </c>
      <c r="E6" s="364">
        <v>4</v>
      </c>
      <c r="F6" s="364">
        <v>5</v>
      </c>
      <c r="G6" s="364">
        <v>6</v>
      </c>
      <c r="H6" s="364"/>
      <c r="I6" s="370">
        <v>7</v>
      </c>
      <c r="J6" s="255">
        <v>8</v>
      </c>
      <c r="K6" s="255">
        <v>9</v>
      </c>
      <c r="L6" s="255">
        <v>10</v>
      </c>
      <c r="M6" s="255"/>
      <c r="N6" s="255">
        <v>11</v>
      </c>
      <c r="O6" s="255">
        <v>12</v>
      </c>
      <c r="P6" s="304"/>
    </row>
    <row r="7" spans="1:16" ht="15">
      <c r="A7" s="371" t="s">
        <v>172</v>
      </c>
      <c r="B7" s="264">
        <v>125</v>
      </c>
      <c r="C7" s="372">
        <v>92</v>
      </c>
      <c r="D7" s="264">
        <v>46</v>
      </c>
      <c r="E7" s="264">
        <v>20</v>
      </c>
      <c r="F7" s="264">
        <v>39</v>
      </c>
      <c r="G7" s="264">
        <v>22</v>
      </c>
      <c r="H7" s="264">
        <f>E7+G7</f>
        <v>42</v>
      </c>
      <c r="I7" s="373">
        <v>8</v>
      </c>
      <c r="J7" s="264">
        <v>18</v>
      </c>
      <c r="K7" s="264">
        <v>26</v>
      </c>
      <c r="L7" s="264">
        <v>40</v>
      </c>
      <c r="M7" s="374">
        <f>I7+J7+K7+L7</f>
        <v>92</v>
      </c>
      <c r="N7" s="264">
        <v>84</v>
      </c>
      <c r="O7" s="266">
        <v>8</v>
      </c>
      <c r="P7" s="375">
        <f>SUM(N7:O7)</f>
        <v>92</v>
      </c>
    </row>
    <row r="8" spans="1:16" ht="15">
      <c r="A8" s="371" t="s">
        <v>173</v>
      </c>
      <c r="B8" s="264">
        <v>111</v>
      </c>
      <c r="C8" s="372">
        <v>91</v>
      </c>
      <c r="D8" s="264">
        <v>48</v>
      </c>
      <c r="E8" s="264">
        <v>21</v>
      </c>
      <c r="F8" s="264">
        <v>35</v>
      </c>
      <c r="G8" s="264">
        <v>21</v>
      </c>
      <c r="H8" s="264">
        <f>E8+G8</f>
        <v>42</v>
      </c>
      <c r="I8" s="373">
        <v>11</v>
      </c>
      <c r="J8" s="264">
        <v>19</v>
      </c>
      <c r="K8" s="264">
        <v>26</v>
      </c>
      <c r="L8" s="264">
        <v>35</v>
      </c>
      <c r="M8" s="374">
        <f>SUM(I8:L8)</f>
        <v>91</v>
      </c>
      <c r="N8" s="264">
        <v>88</v>
      </c>
      <c r="O8" s="266">
        <v>3</v>
      </c>
      <c r="P8" s="375">
        <f>SUM(N8:O8)</f>
        <v>91</v>
      </c>
    </row>
    <row r="9" spans="1:16" ht="15">
      <c r="A9" s="371" t="s">
        <v>29</v>
      </c>
      <c r="B9" s="264">
        <v>65</v>
      </c>
      <c r="C9" s="372">
        <v>49</v>
      </c>
      <c r="D9" s="264">
        <v>29</v>
      </c>
      <c r="E9" s="264">
        <v>14</v>
      </c>
      <c r="F9" s="264">
        <v>17</v>
      </c>
      <c r="G9" s="264">
        <v>15</v>
      </c>
      <c r="H9" s="264">
        <f>E9+G9</f>
        <v>29</v>
      </c>
      <c r="I9" s="373">
        <v>8</v>
      </c>
      <c r="J9" s="264">
        <v>11</v>
      </c>
      <c r="K9" s="264">
        <v>7</v>
      </c>
      <c r="L9" s="264">
        <v>23</v>
      </c>
      <c r="M9" s="374">
        <f>I9+J9+K9+L9</f>
        <v>49</v>
      </c>
      <c r="N9" s="264">
        <v>48</v>
      </c>
      <c r="O9" s="266">
        <v>1</v>
      </c>
      <c r="P9" s="375">
        <f>SUM(N9:O9)</f>
        <v>49</v>
      </c>
    </row>
    <row r="10" spans="1:16" ht="15">
      <c r="A10" s="371" t="s">
        <v>30</v>
      </c>
      <c r="B10" s="258">
        <v>35</v>
      </c>
      <c r="C10" s="372">
        <v>26</v>
      </c>
      <c r="D10" s="258">
        <v>18</v>
      </c>
      <c r="E10" s="258">
        <v>5</v>
      </c>
      <c r="F10" s="258">
        <v>8</v>
      </c>
      <c r="G10" s="258">
        <v>6</v>
      </c>
      <c r="H10" s="264">
        <f>E10+G10</f>
        <v>11</v>
      </c>
      <c r="I10" s="376">
        <v>4</v>
      </c>
      <c r="J10" s="258">
        <v>5</v>
      </c>
      <c r="K10" s="258">
        <v>7</v>
      </c>
      <c r="L10" s="258">
        <v>10</v>
      </c>
      <c r="M10" s="374">
        <f>I10+J10+K10+L10</f>
        <v>26</v>
      </c>
      <c r="N10" s="264">
        <v>25</v>
      </c>
      <c r="O10" s="266">
        <v>1</v>
      </c>
      <c r="P10" s="375">
        <f>SUM(N10:O10)</f>
        <v>26</v>
      </c>
    </row>
    <row r="11" spans="1:16" ht="15">
      <c r="A11" s="371" t="s">
        <v>31</v>
      </c>
      <c r="B11" s="264">
        <v>67</v>
      </c>
      <c r="C11" s="372">
        <v>50</v>
      </c>
      <c r="D11" s="264">
        <v>23</v>
      </c>
      <c r="E11" s="264">
        <v>16</v>
      </c>
      <c r="F11" s="264">
        <v>26</v>
      </c>
      <c r="G11" s="264">
        <v>25</v>
      </c>
      <c r="H11" s="264">
        <f>E11+G11</f>
        <v>41</v>
      </c>
      <c r="I11" s="373">
        <v>4</v>
      </c>
      <c r="J11" s="264">
        <v>6</v>
      </c>
      <c r="K11" s="264">
        <v>18</v>
      </c>
      <c r="L11" s="264">
        <v>22</v>
      </c>
      <c r="M11" s="374">
        <f>I11+J11+K11+L11</f>
        <v>50</v>
      </c>
      <c r="N11" s="264">
        <v>48</v>
      </c>
      <c r="O11" s="266">
        <v>2</v>
      </c>
      <c r="P11" s="375">
        <f>SUM(N11:O11)</f>
        <v>50</v>
      </c>
    </row>
    <row r="12" spans="1:16" ht="15">
      <c r="A12" s="371" t="s">
        <v>32</v>
      </c>
      <c r="B12" s="258">
        <v>13</v>
      </c>
      <c r="C12" s="372">
        <v>11</v>
      </c>
      <c r="D12" s="258">
        <v>6</v>
      </c>
      <c r="E12" s="258">
        <v>5</v>
      </c>
      <c r="F12" s="258">
        <v>5</v>
      </c>
      <c r="G12" s="258">
        <v>5</v>
      </c>
      <c r="H12" s="264">
        <f>E12+G12</f>
        <v>10</v>
      </c>
      <c r="I12" s="376">
        <v>0</v>
      </c>
      <c r="J12" s="258">
        <v>1</v>
      </c>
      <c r="K12" s="258">
        <v>2</v>
      </c>
      <c r="L12" s="258">
        <v>8</v>
      </c>
      <c r="M12" s="374">
        <f>I12+J12+K12+L12</f>
        <v>11</v>
      </c>
      <c r="N12" s="258">
        <v>11</v>
      </c>
      <c r="O12" s="258">
        <v>0</v>
      </c>
      <c r="P12" s="375">
        <f>N12+O12</f>
        <v>11</v>
      </c>
    </row>
    <row r="13" spans="1:16" ht="15">
      <c r="A13" s="371" t="s">
        <v>29</v>
      </c>
      <c r="B13" s="264">
        <v>41</v>
      </c>
      <c r="C13" s="372">
        <v>32</v>
      </c>
      <c r="D13" s="264">
        <v>7</v>
      </c>
      <c r="E13" s="264">
        <v>1</v>
      </c>
      <c r="F13" s="264">
        <v>25</v>
      </c>
      <c r="G13" s="264">
        <v>19</v>
      </c>
      <c r="H13" s="264">
        <f>E13+G13</f>
        <v>20</v>
      </c>
      <c r="I13" s="373">
        <v>5</v>
      </c>
      <c r="J13" s="264">
        <v>8</v>
      </c>
      <c r="K13" s="264">
        <v>5</v>
      </c>
      <c r="L13" s="264">
        <v>14</v>
      </c>
      <c r="M13" s="374">
        <f>I13+J13+K13+L13</f>
        <v>32</v>
      </c>
      <c r="N13" s="264">
        <v>30</v>
      </c>
      <c r="O13" s="264">
        <v>2</v>
      </c>
      <c r="P13" s="375">
        <f>N13+O13</f>
        <v>32</v>
      </c>
    </row>
    <row r="14" spans="1:16" ht="15">
      <c r="A14" s="371" t="s">
        <v>33</v>
      </c>
      <c r="B14" s="258">
        <v>57</v>
      </c>
      <c r="C14" s="372">
        <v>48</v>
      </c>
      <c r="D14" s="258">
        <v>11</v>
      </c>
      <c r="E14" s="258">
        <v>6</v>
      </c>
      <c r="F14" s="258">
        <v>27</v>
      </c>
      <c r="G14" s="258">
        <v>19</v>
      </c>
      <c r="H14" s="264">
        <f>E14+G14</f>
        <v>25</v>
      </c>
      <c r="I14" s="376">
        <v>4</v>
      </c>
      <c r="J14" s="258">
        <v>14</v>
      </c>
      <c r="K14" s="258">
        <v>9</v>
      </c>
      <c r="L14" s="258">
        <v>21</v>
      </c>
      <c r="M14" s="374">
        <f>I14+J14+K14+L14</f>
        <v>48</v>
      </c>
      <c r="N14" s="258">
        <v>40</v>
      </c>
      <c r="O14" s="258">
        <v>8</v>
      </c>
      <c r="P14" s="375">
        <f>N14+O14</f>
        <v>48</v>
      </c>
    </row>
    <row r="15" spans="1:16" ht="15">
      <c r="A15" s="371" t="s">
        <v>174</v>
      </c>
      <c r="B15" s="258">
        <v>15</v>
      </c>
      <c r="C15" s="372">
        <v>13</v>
      </c>
      <c r="D15" s="258">
        <v>0</v>
      </c>
      <c r="E15" s="258">
        <v>0</v>
      </c>
      <c r="F15" s="258">
        <v>10</v>
      </c>
      <c r="G15" s="258">
        <v>7</v>
      </c>
      <c r="H15" s="264">
        <f>E15+G15</f>
        <v>7</v>
      </c>
      <c r="I15" s="376">
        <v>2</v>
      </c>
      <c r="J15" s="258">
        <v>2</v>
      </c>
      <c r="K15" s="258">
        <v>6</v>
      </c>
      <c r="L15" s="258">
        <v>3</v>
      </c>
      <c r="M15" s="374">
        <f>I15+J15+K15+L15</f>
        <v>13</v>
      </c>
      <c r="N15" s="258">
        <v>6</v>
      </c>
      <c r="O15" s="258">
        <v>7</v>
      </c>
      <c r="P15" s="375">
        <f>SUM(N15:O15)</f>
        <v>13</v>
      </c>
    </row>
    <row r="16" spans="1:16" ht="15">
      <c r="A16" s="371" t="s">
        <v>35</v>
      </c>
      <c r="B16" s="258">
        <v>29</v>
      </c>
      <c r="C16" s="372">
        <v>27</v>
      </c>
      <c r="D16" s="258">
        <v>5</v>
      </c>
      <c r="E16" s="258">
        <v>4</v>
      </c>
      <c r="F16" s="258">
        <v>16</v>
      </c>
      <c r="G16" s="258">
        <v>15</v>
      </c>
      <c r="H16" s="264">
        <f>E16+G16</f>
        <v>19</v>
      </c>
      <c r="I16" s="376">
        <v>2</v>
      </c>
      <c r="J16" s="258">
        <v>3</v>
      </c>
      <c r="K16" s="258">
        <v>6</v>
      </c>
      <c r="L16" s="258">
        <v>16</v>
      </c>
      <c r="M16" s="374">
        <f>I16+J16+K16+L16</f>
        <v>27</v>
      </c>
      <c r="N16" s="258">
        <v>8</v>
      </c>
      <c r="O16" s="258">
        <v>19</v>
      </c>
      <c r="P16" s="375">
        <f>SUM(N16:O16)</f>
        <v>27</v>
      </c>
    </row>
    <row r="17" spans="1:16" ht="15">
      <c r="A17" s="371" t="s">
        <v>36</v>
      </c>
      <c r="B17" s="258">
        <v>41</v>
      </c>
      <c r="C17" s="372">
        <v>34</v>
      </c>
      <c r="D17" s="258">
        <v>8</v>
      </c>
      <c r="E17" s="258">
        <v>8</v>
      </c>
      <c r="F17" s="258">
        <v>16</v>
      </c>
      <c r="G17" s="258">
        <v>11</v>
      </c>
      <c r="H17" s="264">
        <f>E17+G17</f>
        <v>19</v>
      </c>
      <c r="I17" s="376">
        <v>1</v>
      </c>
      <c r="J17" s="258">
        <v>10</v>
      </c>
      <c r="K17" s="258">
        <v>5</v>
      </c>
      <c r="L17" s="258">
        <v>18</v>
      </c>
      <c r="M17" s="374">
        <f>I17+J17+K17+L17</f>
        <v>34</v>
      </c>
      <c r="N17" s="258">
        <v>23</v>
      </c>
      <c r="O17" s="258">
        <v>11</v>
      </c>
      <c r="P17" s="375">
        <f>SUM(N17:O17)</f>
        <v>34</v>
      </c>
    </row>
    <row r="18" spans="1:16" ht="15">
      <c r="A18" s="371" t="s">
        <v>37</v>
      </c>
      <c r="B18" s="258">
        <v>47</v>
      </c>
      <c r="C18" s="377">
        <v>45</v>
      </c>
      <c r="D18" s="264">
        <v>8</v>
      </c>
      <c r="E18" s="264">
        <v>4</v>
      </c>
      <c r="F18" s="264">
        <v>29</v>
      </c>
      <c r="G18" s="264">
        <v>22</v>
      </c>
      <c r="H18" s="264">
        <f>E18+G18</f>
        <v>26</v>
      </c>
      <c r="I18" s="376">
        <v>6</v>
      </c>
      <c r="J18" s="258">
        <v>9</v>
      </c>
      <c r="K18" s="258">
        <v>7</v>
      </c>
      <c r="L18" s="258">
        <v>23</v>
      </c>
      <c r="M18" s="374">
        <f>I18+J18+K18+L18</f>
        <v>45</v>
      </c>
      <c r="N18" s="258">
        <v>35</v>
      </c>
      <c r="O18" s="258">
        <v>9</v>
      </c>
      <c r="P18" s="375">
        <f>SUM(N18:O18)</f>
        <v>44</v>
      </c>
    </row>
    <row r="19" spans="1:16" ht="15">
      <c r="A19" s="371" t="s">
        <v>38</v>
      </c>
      <c r="B19" s="264">
        <v>43</v>
      </c>
      <c r="C19" s="372">
        <v>30</v>
      </c>
      <c r="D19" s="264">
        <v>9</v>
      </c>
      <c r="E19" s="264">
        <v>5</v>
      </c>
      <c r="F19" s="264">
        <v>16</v>
      </c>
      <c r="G19" s="264">
        <v>5</v>
      </c>
      <c r="H19" s="264">
        <f>E19+G19</f>
        <v>10</v>
      </c>
      <c r="I19" s="373">
        <v>7</v>
      </c>
      <c r="J19" s="264">
        <v>8</v>
      </c>
      <c r="K19" s="264">
        <v>5</v>
      </c>
      <c r="L19" s="264">
        <v>10</v>
      </c>
      <c r="M19" s="374">
        <f>I19+J19+K19+L19</f>
        <v>30</v>
      </c>
      <c r="N19" s="264">
        <v>23</v>
      </c>
      <c r="O19" s="264">
        <v>7</v>
      </c>
      <c r="P19" s="375">
        <f>SUM(N19:O19)</f>
        <v>30</v>
      </c>
    </row>
    <row r="20" spans="1:16" ht="15">
      <c r="A20" s="371" t="s">
        <v>175</v>
      </c>
      <c r="B20" s="264">
        <v>57</v>
      </c>
      <c r="C20" s="372">
        <v>35</v>
      </c>
      <c r="D20" s="264">
        <v>9</v>
      </c>
      <c r="E20" s="264">
        <v>6</v>
      </c>
      <c r="F20" s="264">
        <v>19</v>
      </c>
      <c r="G20" s="264">
        <v>17</v>
      </c>
      <c r="H20" s="264">
        <f>E20+G20</f>
        <v>23</v>
      </c>
      <c r="I20" s="373">
        <v>2</v>
      </c>
      <c r="J20" s="264">
        <v>5</v>
      </c>
      <c r="K20" s="264">
        <v>12</v>
      </c>
      <c r="L20" s="264">
        <v>16</v>
      </c>
      <c r="M20" s="378">
        <f>I20+J20+K20+L20</f>
        <v>35</v>
      </c>
      <c r="N20" s="264">
        <v>31</v>
      </c>
      <c r="O20" s="264">
        <v>4</v>
      </c>
      <c r="P20" s="375">
        <f>SUM(N20:O20)</f>
        <v>35</v>
      </c>
    </row>
    <row r="21" spans="1:16" ht="15">
      <c r="A21" s="371" t="s">
        <v>40</v>
      </c>
      <c r="B21" s="264">
        <v>29</v>
      </c>
      <c r="C21" s="372">
        <v>27</v>
      </c>
      <c r="D21" s="264">
        <v>5</v>
      </c>
      <c r="E21" s="264">
        <v>1</v>
      </c>
      <c r="F21" s="264">
        <v>18</v>
      </c>
      <c r="G21" s="264">
        <v>18</v>
      </c>
      <c r="H21" s="264">
        <f>E21+G21</f>
        <v>19</v>
      </c>
      <c r="I21" s="373">
        <v>1</v>
      </c>
      <c r="J21" s="264">
        <v>6</v>
      </c>
      <c r="K21" s="264">
        <v>4</v>
      </c>
      <c r="L21" s="264">
        <v>16</v>
      </c>
      <c r="M21" s="378">
        <f>I21+J21+K21+L21</f>
        <v>27</v>
      </c>
      <c r="N21" s="264">
        <v>10</v>
      </c>
      <c r="O21" s="264">
        <v>17</v>
      </c>
      <c r="P21" s="375">
        <f>SUM(N21:O21)</f>
        <v>27</v>
      </c>
    </row>
    <row r="22" spans="1:16" ht="15">
      <c r="A22" s="371" t="s">
        <v>31</v>
      </c>
      <c r="B22" s="264">
        <v>57</v>
      </c>
      <c r="C22" s="372">
        <v>50</v>
      </c>
      <c r="D22" s="264">
        <v>12</v>
      </c>
      <c r="E22" s="264">
        <v>2</v>
      </c>
      <c r="F22" s="264">
        <v>37</v>
      </c>
      <c r="G22" s="264">
        <v>31</v>
      </c>
      <c r="H22" s="264">
        <f>E22+G22</f>
        <v>33</v>
      </c>
      <c r="I22" s="376">
        <v>3</v>
      </c>
      <c r="J22" s="258">
        <v>10</v>
      </c>
      <c r="K22" s="258">
        <v>17</v>
      </c>
      <c r="L22" s="258">
        <v>20</v>
      </c>
      <c r="M22" s="378">
        <f>I22+J22+K22+L22</f>
        <v>50</v>
      </c>
      <c r="N22" s="258">
        <v>42</v>
      </c>
      <c r="O22" s="258">
        <v>8</v>
      </c>
      <c r="P22" s="375">
        <f>SUM(N22:O22)</f>
        <v>50</v>
      </c>
    </row>
    <row r="23" spans="1:16" ht="15">
      <c r="A23" s="371" t="s">
        <v>41</v>
      </c>
      <c r="B23" s="264">
        <v>39</v>
      </c>
      <c r="C23" s="372">
        <v>25</v>
      </c>
      <c r="D23" s="264">
        <v>6</v>
      </c>
      <c r="E23" s="264">
        <v>4</v>
      </c>
      <c r="F23" s="264">
        <v>19</v>
      </c>
      <c r="G23" s="264">
        <v>17</v>
      </c>
      <c r="H23" s="264">
        <f>E23+G23</f>
        <v>21</v>
      </c>
      <c r="I23" s="373">
        <v>0</v>
      </c>
      <c r="J23" s="264">
        <v>7</v>
      </c>
      <c r="K23" s="264">
        <v>6</v>
      </c>
      <c r="L23" s="264">
        <v>12</v>
      </c>
      <c r="M23" s="378">
        <f>I23+J23+K23+L23</f>
        <v>25</v>
      </c>
      <c r="N23" s="264">
        <v>18</v>
      </c>
      <c r="O23" s="264">
        <v>7</v>
      </c>
      <c r="P23" s="375">
        <f>SUM(N23:O23)</f>
        <v>25</v>
      </c>
    </row>
    <row r="24" spans="1:16" ht="15">
      <c r="A24" s="371" t="s">
        <v>176</v>
      </c>
      <c r="B24" s="264">
        <v>25</v>
      </c>
      <c r="C24" s="372">
        <v>23</v>
      </c>
      <c r="D24" s="264">
        <v>1</v>
      </c>
      <c r="E24" s="264">
        <v>1</v>
      </c>
      <c r="F24" s="264">
        <v>15</v>
      </c>
      <c r="G24" s="264">
        <v>15</v>
      </c>
      <c r="H24" s="264">
        <f>E24+G24</f>
        <v>16</v>
      </c>
      <c r="I24" s="373">
        <v>1</v>
      </c>
      <c r="J24" s="264">
        <v>4</v>
      </c>
      <c r="K24" s="264">
        <v>8</v>
      </c>
      <c r="L24" s="264">
        <v>10</v>
      </c>
      <c r="M24" s="378">
        <f>I24+J24+K24+L24</f>
        <v>23</v>
      </c>
      <c r="N24" s="264">
        <v>9</v>
      </c>
      <c r="O24" s="264">
        <v>14</v>
      </c>
      <c r="P24" s="375">
        <f>SUM(N24:O24)</f>
        <v>23</v>
      </c>
    </row>
    <row r="25" spans="1:16" ht="15">
      <c r="A25" s="371" t="s">
        <v>43</v>
      </c>
      <c r="B25" s="264">
        <v>49</v>
      </c>
      <c r="C25" s="372">
        <v>46</v>
      </c>
      <c r="D25" s="264">
        <v>15</v>
      </c>
      <c r="E25" s="264">
        <v>12</v>
      </c>
      <c r="F25" s="264">
        <v>30</v>
      </c>
      <c r="G25" s="264">
        <v>18</v>
      </c>
      <c r="H25" s="264">
        <f>E25+G25</f>
        <v>30</v>
      </c>
      <c r="I25" s="373">
        <v>4</v>
      </c>
      <c r="J25" s="264">
        <v>7</v>
      </c>
      <c r="K25" s="264">
        <v>8</v>
      </c>
      <c r="L25" s="264">
        <v>27</v>
      </c>
      <c r="M25" s="378">
        <f>I25+J25+K25+L25</f>
        <v>46</v>
      </c>
      <c r="N25" s="264">
        <v>26</v>
      </c>
      <c r="O25" s="264">
        <v>20</v>
      </c>
      <c r="P25" s="375">
        <f>N25+O25</f>
        <v>46</v>
      </c>
    </row>
    <row r="26" spans="1:16" ht="15">
      <c r="A26" s="379" t="s">
        <v>44</v>
      </c>
      <c r="B26" s="264">
        <v>36</v>
      </c>
      <c r="C26" s="372">
        <v>30</v>
      </c>
      <c r="D26" s="264">
        <v>6</v>
      </c>
      <c r="E26" s="264">
        <v>3</v>
      </c>
      <c r="F26" s="264">
        <v>23</v>
      </c>
      <c r="G26" s="264">
        <v>22</v>
      </c>
      <c r="H26" s="264">
        <f>E26+G26</f>
        <v>25</v>
      </c>
      <c r="I26" s="373">
        <v>4</v>
      </c>
      <c r="J26" s="264">
        <v>5</v>
      </c>
      <c r="K26" s="264">
        <v>4</v>
      </c>
      <c r="L26" s="264">
        <v>17</v>
      </c>
      <c r="M26" s="378">
        <f>I26+J26+K26+L26</f>
        <v>30</v>
      </c>
      <c r="N26" s="264">
        <v>21</v>
      </c>
      <c r="O26" s="264">
        <v>9</v>
      </c>
      <c r="P26" s="375">
        <f>N26+O26</f>
        <v>30</v>
      </c>
    </row>
    <row r="27" spans="1:16" ht="15">
      <c r="A27" s="379" t="s">
        <v>45</v>
      </c>
      <c r="B27" s="258">
        <v>59</v>
      </c>
      <c r="C27" s="372">
        <v>51</v>
      </c>
      <c r="D27" s="258">
        <v>7</v>
      </c>
      <c r="E27" s="258">
        <v>7</v>
      </c>
      <c r="F27" s="258">
        <v>34</v>
      </c>
      <c r="G27" s="258">
        <v>34</v>
      </c>
      <c r="H27" s="264">
        <f>E27+G27</f>
        <v>41</v>
      </c>
      <c r="I27" s="376">
        <v>4</v>
      </c>
      <c r="J27" s="258">
        <v>8</v>
      </c>
      <c r="K27" s="258">
        <v>11</v>
      </c>
      <c r="L27" s="258">
        <v>28</v>
      </c>
      <c r="M27" s="378">
        <f>I27+J27+K27+L27</f>
        <v>51</v>
      </c>
      <c r="N27" s="258">
        <v>34</v>
      </c>
      <c r="O27" s="258">
        <v>17</v>
      </c>
      <c r="P27" s="375">
        <f>N27+O27</f>
        <v>51</v>
      </c>
    </row>
    <row r="28" spans="1:16" ht="15">
      <c r="A28" s="379" t="s">
        <v>46</v>
      </c>
      <c r="B28" s="258">
        <v>46</v>
      </c>
      <c r="C28" s="372">
        <v>41</v>
      </c>
      <c r="D28" s="258">
        <v>10</v>
      </c>
      <c r="E28" s="258">
        <v>9</v>
      </c>
      <c r="F28" s="258">
        <v>28</v>
      </c>
      <c r="G28" s="258">
        <v>25</v>
      </c>
      <c r="H28" s="264">
        <f>E28+G28</f>
        <v>34</v>
      </c>
      <c r="I28" s="376">
        <v>5</v>
      </c>
      <c r="J28" s="258">
        <v>7</v>
      </c>
      <c r="K28" s="258">
        <v>10</v>
      </c>
      <c r="L28" s="258">
        <v>19</v>
      </c>
      <c r="M28" s="378">
        <f>I28+J28+K28+L28</f>
        <v>41</v>
      </c>
      <c r="N28" s="258">
        <v>24</v>
      </c>
      <c r="O28" s="258">
        <v>17</v>
      </c>
      <c r="P28" s="375">
        <f>N28+O28</f>
        <v>41</v>
      </c>
    </row>
    <row r="29" spans="1:16" ht="15">
      <c r="A29" s="379" t="s">
        <v>47</v>
      </c>
      <c r="B29" s="264">
        <v>13</v>
      </c>
      <c r="C29" s="372">
        <v>13</v>
      </c>
      <c r="D29" s="264">
        <v>3</v>
      </c>
      <c r="E29" s="264">
        <v>1</v>
      </c>
      <c r="F29" s="264">
        <v>10</v>
      </c>
      <c r="G29" s="264">
        <v>8</v>
      </c>
      <c r="H29" s="264">
        <f>E29+G29</f>
        <v>9</v>
      </c>
      <c r="I29" s="373">
        <v>0</v>
      </c>
      <c r="J29" s="264">
        <v>2</v>
      </c>
      <c r="K29" s="264">
        <v>7</v>
      </c>
      <c r="L29" s="264">
        <v>4</v>
      </c>
      <c r="M29" s="378">
        <f>I29+J29+K29+L29</f>
        <v>13</v>
      </c>
      <c r="N29" s="264">
        <v>3</v>
      </c>
      <c r="O29" s="264">
        <v>10</v>
      </c>
      <c r="P29" s="375">
        <f>N29+O29</f>
        <v>13</v>
      </c>
    </row>
    <row r="30" spans="1:16" ht="15">
      <c r="A30" s="379" t="s">
        <v>48</v>
      </c>
      <c r="B30" s="264">
        <v>34</v>
      </c>
      <c r="C30" s="372">
        <v>33</v>
      </c>
      <c r="D30" s="264">
        <v>8</v>
      </c>
      <c r="E30" s="264">
        <v>4</v>
      </c>
      <c r="F30" s="264">
        <v>24</v>
      </c>
      <c r="G30" s="264">
        <v>21</v>
      </c>
      <c r="H30" s="264">
        <f>E30+G30</f>
        <v>25</v>
      </c>
      <c r="I30" s="373">
        <v>3</v>
      </c>
      <c r="J30" s="264">
        <v>4</v>
      </c>
      <c r="K30" s="264">
        <v>10</v>
      </c>
      <c r="L30" s="264">
        <v>16</v>
      </c>
      <c r="M30" s="378">
        <f>I30+J30+K30+L30</f>
        <v>33</v>
      </c>
      <c r="N30" s="264">
        <v>16</v>
      </c>
      <c r="O30" s="264">
        <v>17</v>
      </c>
      <c r="P30" s="375">
        <f>N30+O30</f>
        <v>33</v>
      </c>
    </row>
    <row r="31" spans="1:16" ht="15">
      <c r="A31" s="379" t="s">
        <v>49</v>
      </c>
      <c r="B31" s="264">
        <v>29</v>
      </c>
      <c r="C31" s="372">
        <v>25</v>
      </c>
      <c r="D31" s="264">
        <v>5</v>
      </c>
      <c r="E31" s="264">
        <v>3</v>
      </c>
      <c r="F31" s="264">
        <v>16</v>
      </c>
      <c r="G31" s="264">
        <v>16</v>
      </c>
      <c r="H31" s="264">
        <f>E31+G31</f>
        <v>19</v>
      </c>
      <c r="I31" s="373">
        <v>2</v>
      </c>
      <c r="J31" s="264">
        <v>5</v>
      </c>
      <c r="K31" s="264">
        <v>1</v>
      </c>
      <c r="L31" s="264">
        <v>17</v>
      </c>
      <c r="M31" s="378">
        <f>I31+J31+K31+L31</f>
        <v>25</v>
      </c>
      <c r="N31" s="258">
        <v>16</v>
      </c>
      <c r="O31" s="258">
        <v>9</v>
      </c>
      <c r="P31" s="375">
        <f>N31+O31</f>
        <v>25</v>
      </c>
    </row>
    <row r="32" spans="1:16" ht="15">
      <c r="A32" s="379" t="s">
        <v>50</v>
      </c>
      <c r="B32" s="264">
        <v>61</v>
      </c>
      <c r="C32" s="372">
        <v>34</v>
      </c>
      <c r="D32" s="264">
        <v>7</v>
      </c>
      <c r="E32" s="264">
        <v>3</v>
      </c>
      <c r="F32" s="264">
        <v>24</v>
      </c>
      <c r="G32" s="264">
        <v>24</v>
      </c>
      <c r="H32" s="264">
        <f>E32+G32</f>
        <v>27</v>
      </c>
      <c r="I32" s="373">
        <v>1</v>
      </c>
      <c r="J32" s="264">
        <v>8</v>
      </c>
      <c r="K32" s="264">
        <v>8</v>
      </c>
      <c r="L32" s="264">
        <v>17</v>
      </c>
      <c r="M32" s="378">
        <f>I32+J32+K32+L32</f>
        <v>34</v>
      </c>
      <c r="N32" s="258">
        <v>31</v>
      </c>
      <c r="O32" s="258">
        <v>3</v>
      </c>
      <c r="P32" s="375">
        <f>N32+O32</f>
        <v>34</v>
      </c>
    </row>
    <row r="33" spans="1:16" ht="12.75">
      <c r="A33" s="380" t="s">
        <v>51</v>
      </c>
      <c r="B33" s="372">
        <f>SUM(B7:B32)</f>
        <v>1223</v>
      </c>
      <c r="C33" s="372">
        <f>SUM(C7:C32)</f>
        <v>981</v>
      </c>
      <c r="D33" s="372">
        <f>SUM(D7:D32)</f>
        <v>312</v>
      </c>
      <c r="E33" s="372">
        <f>SUM(E7:E32)</f>
        <v>165</v>
      </c>
      <c r="F33" s="372">
        <f>SUM(F7:F32)</f>
        <v>566</v>
      </c>
      <c r="G33" s="372">
        <f>SUM(G7:G32)</f>
        <v>458</v>
      </c>
      <c r="H33" s="372">
        <f>E33+G33</f>
        <v>623</v>
      </c>
      <c r="I33" s="372">
        <f>SUM(I7:I32)</f>
        <v>92</v>
      </c>
      <c r="J33" s="372">
        <f>SUM(J7:J32)</f>
        <v>192</v>
      </c>
      <c r="K33" s="372">
        <f>SUM(K7:K32)</f>
        <v>235</v>
      </c>
      <c r="L33" s="372">
        <f>SUM(L7:L32)</f>
        <v>462</v>
      </c>
      <c r="M33" s="372">
        <f>SUM(M7:M32)</f>
        <v>981</v>
      </c>
      <c r="N33" s="372">
        <f>SUM(N7:N32)</f>
        <v>750</v>
      </c>
      <c r="O33" s="372">
        <f>SUM(O7:O32)</f>
        <v>230</v>
      </c>
      <c r="P33" s="372">
        <f>SUM(P7:P32)</f>
        <v>980</v>
      </c>
    </row>
    <row r="34" spans="1:16" ht="15">
      <c r="A34" s="381" t="s">
        <v>52</v>
      </c>
      <c r="B34" s="258">
        <v>135</v>
      </c>
      <c r="C34" s="372">
        <v>93</v>
      </c>
      <c r="D34" s="264">
        <v>66</v>
      </c>
      <c r="E34" s="264">
        <v>56</v>
      </c>
      <c r="F34" s="264">
        <v>24</v>
      </c>
      <c r="G34" s="264">
        <v>20</v>
      </c>
      <c r="H34" s="264"/>
      <c r="I34" s="373">
        <v>7</v>
      </c>
      <c r="J34" s="264">
        <v>16</v>
      </c>
      <c r="K34" s="264">
        <v>18</v>
      </c>
      <c r="L34" s="264">
        <v>52</v>
      </c>
      <c r="M34" s="378">
        <f>I34+J34+K34+L34</f>
        <v>93</v>
      </c>
      <c r="N34" s="302">
        <v>93</v>
      </c>
      <c r="O34" s="302">
        <v>0</v>
      </c>
      <c r="P34" s="375">
        <f>N34+O34</f>
        <v>93</v>
      </c>
    </row>
    <row r="35" spans="1:16" ht="15">
      <c r="A35" s="381" t="s">
        <v>53</v>
      </c>
      <c r="B35" s="264">
        <v>26</v>
      </c>
      <c r="C35" s="372">
        <v>17</v>
      </c>
      <c r="D35" s="264">
        <v>10</v>
      </c>
      <c r="E35" s="264">
        <v>8</v>
      </c>
      <c r="F35" s="264">
        <v>5</v>
      </c>
      <c r="G35" s="264">
        <v>5</v>
      </c>
      <c r="H35" s="264"/>
      <c r="I35" s="373">
        <v>2</v>
      </c>
      <c r="J35" s="264">
        <v>0</v>
      </c>
      <c r="K35" s="264">
        <v>2</v>
      </c>
      <c r="L35" s="264">
        <v>13</v>
      </c>
      <c r="M35" s="378">
        <f>I35+J35+K35+L35</f>
        <v>17</v>
      </c>
      <c r="N35" s="302">
        <v>13</v>
      </c>
      <c r="O35" s="302">
        <v>4</v>
      </c>
      <c r="P35" s="375">
        <f>N35+O35</f>
        <v>17</v>
      </c>
    </row>
    <row r="36" spans="1:16" ht="15">
      <c r="A36" s="381" t="s">
        <v>54</v>
      </c>
      <c r="B36" s="264">
        <v>37</v>
      </c>
      <c r="C36" s="372">
        <v>26</v>
      </c>
      <c r="D36" s="264">
        <v>24</v>
      </c>
      <c r="E36" s="264">
        <v>11</v>
      </c>
      <c r="F36" s="264">
        <v>2</v>
      </c>
      <c r="G36" s="264">
        <v>2</v>
      </c>
      <c r="H36" s="264"/>
      <c r="I36" s="373">
        <v>4</v>
      </c>
      <c r="J36" s="264">
        <v>10</v>
      </c>
      <c r="K36" s="264">
        <v>2</v>
      </c>
      <c r="L36" s="264">
        <v>10</v>
      </c>
      <c r="M36" s="378">
        <f>I36+J36+K36+L36</f>
        <v>26</v>
      </c>
      <c r="N36" s="302">
        <v>23</v>
      </c>
      <c r="O36" s="302">
        <v>3</v>
      </c>
      <c r="P36" s="375">
        <f>N36+O36</f>
        <v>26</v>
      </c>
    </row>
    <row r="37" spans="1:16" ht="12.75">
      <c r="A37" s="382" t="s">
        <v>55</v>
      </c>
      <c r="B37" s="383">
        <f>SUM(B34:B36)</f>
        <v>198</v>
      </c>
      <c r="C37" s="383">
        <f>SUM(C34:C36)</f>
        <v>136</v>
      </c>
      <c r="D37" s="383">
        <f>SUM(D34:D36)</f>
        <v>100</v>
      </c>
      <c r="E37" s="383">
        <f>SUM(E34:E36)</f>
        <v>75</v>
      </c>
      <c r="F37" s="383">
        <f>SUM(F34:F36)</f>
        <v>31</v>
      </c>
      <c r="G37" s="383">
        <f>SUM(G34:G36)</f>
        <v>27</v>
      </c>
      <c r="H37" s="264"/>
      <c r="I37" s="383">
        <f>SUM(I34:I36)</f>
        <v>13</v>
      </c>
      <c r="J37" s="383">
        <f>SUM(J34:J36)</f>
        <v>26</v>
      </c>
      <c r="K37" s="383">
        <f>SUM(K34:K36)</f>
        <v>22</v>
      </c>
      <c r="L37" s="383">
        <f>SUM(L34:L36)</f>
        <v>75</v>
      </c>
      <c r="M37" s="383">
        <f>SUM(I37:L37)</f>
        <v>136</v>
      </c>
      <c r="N37" s="383">
        <f>SUM(N34:N36)</f>
        <v>129</v>
      </c>
      <c r="O37" s="383">
        <f>SUM(O34:O36)</f>
        <v>7</v>
      </c>
      <c r="P37" s="383">
        <f>SUM(P34:P36)</f>
        <v>136</v>
      </c>
    </row>
    <row r="38" spans="1:16" ht="12.75">
      <c r="A38" s="356" t="s">
        <v>56</v>
      </c>
      <c r="B38" s="384">
        <f>B37+B33</f>
        <v>1421</v>
      </c>
      <c r="C38" s="384">
        <f>C37+C33</f>
        <v>1117</v>
      </c>
      <c r="D38" s="384">
        <f>D37+D33</f>
        <v>412</v>
      </c>
      <c r="E38" s="384">
        <f>E37+E33</f>
        <v>240</v>
      </c>
      <c r="F38" s="384">
        <f>F37+F33</f>
        <v>597</v>
      </c>
      <c r="G38" s="384">
        <f>G37+G33</f>
        <v>485</v>
      </c>
      <c r="H38" s="384">
        <f>H37+H33</f>
        <v>623</v>
      </c>
      <c r="I38" s="384">
        <f>I37+I33</f>
        <v>105</v>
      </c>
      <c r="J38" s="384">
        <f>J37+J33</f>
        <v>218</v>
      </c>
      <c r="K38" s="384">
        <f>K37+K33</f>
        <v>257</v>
      </c>
      <c r="L38" s="384">
        <f>L37+L33</f>
        <v>537</v>
      </c>
      <c r="M38" s="384">
        <f>M37+M33</f>
        <v>1117</v>
      </c>
      <c r="N38" s="384">
        <f>N37+N33</f>
        <v>879</v>
      </c>
      <c r="O38" s="384">
        <f>O37+O33</f>
        <v>237</v>
      </c>
      <c r="P38" s="384">
        <f>P37+P33</f>
        <v>1116</v>
      </c>
    </row>
    <row r="39" spans="1:16" ht="15">
      <c r="A39" s="385"/>
      <c r="B39" s="264">
        <v>1</v>
      </c>
      <c r="C39" s="266">
        <v>2</v>
      </c>
      <c r="D39" s="264">
        <v>3</v>
      </c>
      <c r="E39" s="264">
        <v>4</v>
      </c>
      <c r="F39" s="264">
        <v>5</v>
      </c>
      <c r="G39" s="264">
        <v>6</v>
      </c>
      <c r="H39" s="264"/>
      <c r="I39" s="264">
        <v>7</v>
      </c>
      <c r="J39" s="264">
        <v>8</v>
      </c>
      <c r="K39" s="264">
        <v>9</v>
      </c>
      <c r="L39" s="264">
        <v>10</v>
      </c>
      <c r="M39" s="386" t="s">
        <v>197</v>
      </c>
      <c r="N39" s="264">
        <v>11</v>
      </c>
      <c r="O39" s="264">
        <v>12</v>
      </c>
      <c r="P39" s="387">
        <f>SUM(N39:O39)</f>
        <v>23</v>
      </c>
    </row>
  </sheetData>
  <sheetProtection/>
  <mergeCells count="21">
    <mergeCell ref="A1:O1"/>
    <mergeCell ref="A2:A5"/>
    <mergeCell ref="B2:B5"/>
    <mergeCell ref="C2:C5"/>
    <mergeCell ref="D2:H2"/>
    <mergeCell ref="I2:L3"/>
    <mergeCell ref="M2:M5"/>
    <mergeCell ref="N2:O2"/>
    <mergeCell ref="P2:P5"/>
    <mergeCell ref="D3:D5"/>
    <mergeCell ref="E3:E5"/>
    <mergeCell ref="F3:F5"/>
    <mergeCell ref="H3:H5"/>
    <mergeCell ref="N3:O3"/>
    <mergeCell ref="G4:G5"/>
    <mergeCell ref="I4:I5"/>
    <mergeCell ref="J4:J5"/>
    <mergeCell ref="K4:K5"/>
    <mergeCell ref="L4:L5"/>
    <mergeCell ref="N4:N5"/>
    <mergeCell ref="O4:O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2008-01-17T11:38:48Z</dcterms:created>
  <dcterms:modified xsi:type="dcterms:W3CDTF">2010-02-16T12:56:57Z</dcterms:modified>
  <cp:category/>
  <cp:version/>
  <cp:contentType/>
  <cp:contentStatus/>
</cp:coreProperties>
</file>